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Freigabe\Vereine\Werner\Hubertus04\Sport 2024\"/>
    </mc:Choice>
  </mc:AlternateContent>
  <xr:revisionPtr revIDLastSave="0" documentId="8_{72A8599F-079D-4692-A273-33112206A143}" xr6:coauthVersionLast="47" xr6:coauthVersionMax="47" xr10:uidLastSave="{00000000-0000-0000-0000-000000000000}"/>
  <bookViews>
    <workbookView xWindow="-120" yWindow="-120" windowWidth="29040" windowHeight="15840" tabRatio="815" activeTab="2" xr2:uid="{00000000-000D-0000-FFFF-FFFF00000000}"/>
  </bookViews>
  <sheets>
    <sheet name="Ausrichter + Jahr" sheetId="12" r:id="rId1"/>
    <sheet name="Ausschreibung" sheetId="14" r:id="rId2"/>
    <sheet name="Arzell" sheetId="5" r:id="rId3"/>
    <sheet name="Buchenau" sheetId="1" r:id="rId4"/>
    <sheet name="Leibolz" sheetId="6" r:id="rId5"/>
    <sheet name="Einzelschützen LG" sheetId="7" r:id="rId6"/>
    <sheet name="Einzelschützen LP" sheetId="9" r:id="rId7"/>
    <sheet name="Einzelschützen Auflage" sheetId="10" r:id="rId8"/>
  </sheets>
  <definedNames>
    <definedName name="_xlnm._FilterDatabase" localSheetId="7" hidden="1">'Einzelschützen Auflage'!$B$6:$I$56</definedName>
    <definedName name="_xlnm._FilterDatabase" localSheetId="5" hidden="1">'Einzelschützen LG'!$C$6:$E$56</definedName>
    <definedName name="_xlnm._FilterDatabase" localSheetId="6" hidden="1">'Einzelschützen LP'!$C$6:$E$6</definedName>
    <definedName name="_xlnm.Print_Area" localSheetId="2">Arzell!$A$1:$I$28</definedName>
    <definedName name="_xlnm.Print_Area" localSheetId="3">Buchenau!$A$1:$I$28</definedName>
    <definedName name="_xlnm.Print_Area" localSheetId="7">'Einzelschützen Auflage'!$A$1:$H$67</definedName>
    <definedName name="_xlnm.Print_Area" localSheetId="5">'Einzelschützen LG'!$A$1:$H$56</definedName>
    <definedName name="_xlnm.Print_Area" localSheetId="6">'Einzelschützen LP'!$A$1:$H$56</definedName>
    <definedName name="_xlnm.Print_Area" localSheetId="4">Leibolz!$A$1:$I$28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7" l="1"/>
  <c r="G17" i="7"/>
  <c r="E1" i="6"/>
  <c r="E1" i="1"/>
  <c r="E1" i="5"/>
  <c r="D10" i="9"/>
  <c r="D13" i="7"/>
  <c r="D8" i="7"/>
  <c r="E8" i="7"/>
  <c r="F8" i="7"/>
  <c r="D12" i="7"/>
  <c r="G35" i="7"/>
  <c r="E1" i="10"/>
  <c r="B1" i="10"/>
  <c r="E1" i="9"/>
  <c r="B1" i="9"/>
  <c r="E1" i="7"/>
  <c r="B1" i="7"/>
  <c r="B1" i="6"/>
  <c r="B1" i="1"/>
  <c r="B1" i="5"/>
  <c r="D14" i="7"/>
  <c r="H11" i="6"/>
  <c r="G55" i="10"/>
  <c r="G56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39" i="7"/>
  <c r="G40" i="7"/>
  <c r="G41" i="7"/>
  <c r="G42" i="7"/>
  <c r="G43" i="7"/>
  <c r="G44" i="7"/>
  <c r="G45" i="7"/>
  <c r="G46" i="7"/>
  <c r="G47" i="7"/>
  <c r="G21" i="7"/>
  <c r="G22" i="7"/>
  <c r="G23" i="7"/>
  <c r="G24" i="7"/>
  <c r="G25" i="7"/>
  <c r="G26" i="7"/>
  <c r="G27" i="7"/>
  <c r="G28" i="7"/>
  <c r="G29" i="7"/>
  <c r="G30" i="7"/>
  <c r="G31" i="7"/>
  <c r="G32" i="7"/>
  <c r="D11" i="7" l="1"/>
  <c r="D10" i="7"/>
  <c r="H12" i="5"/>
  <c r="D9" i="7"/>
  <c r="F15" i="10"/>
  <c r="G15" i="10" s="1"/>
  <c r="F14" i="10"/>
  <c r="G14" i="10" s="1"/>
  <c r="F13" i="10"/>
  <c r="G13" i="10" s="1"/>
  <c r="E15" i="10"/>
  <c r="E14" i="10"/>
  <c r="E13" i="10"/>
  <c r="D15" i="10"/>
  <c r="D14" i="10"/>
  <c r="D13" i="10"/>
  <c r="F12" i="10"/>
  <c r="G12" i="10" s="1"/>
  <c r="F11" i="10"/>
  <c r="G11" i="10" s="1"/>
  <c r="F10" i="10"/>
  <c r="G10" i="10" s="1"/>
  <c r="E12" i="10"/>
  <c r="E11" i="10"/>
  <c r="E10" i="10"/>
  <c r="D12" i="10"/>
  <c r="D11" i="10"/>
  <c r="D10" i="10"/>
  <c r="F9" i="10"/>
  <c r="G9" i="10" s="1"/>
  <c r="F8" i="10"/>
  <c r="G8" i="10" s="1"/>
  <c r="F7" i="10"/>
  <c r="G7" i="10" s="1"/>
  <c r="E9" i="10"/>
  <c r="E8" i="10"/>
  <c r="E7" i="10"/>
  <c r="D9" i="10"/>
  <c r="D8" i="10"/>
  <c r="D7" i="10"/>
  <c r="F15" i="9"/>
  <c r="G15" i="9" s="1"/>
  <c r="F14" i="9"/>
  <c r="G14" i="9" s="1"/>
  <c r="F13" i="9"/>
  <c r="G13" i="9" s="1"/>
  <c r="E15" i="9"/>
  <c r="E14" i="9"/>
  <c r="E13" i="9"/>
  <c r="D15" i="9"/>
  <c r="D14" i="9"/>
  <c r="D13" i="9"/>
  <c r="C15" i="9"/>
  <c r="C14" i="9"/>
  <c r="C13" i="9"/>
  <c r="F12" i="9"/>
  <c r="G12" i="9" s="1"/>
  <c r="F11" i="9"/>
  <c r="G11" i="9" s="1"/>
  <c r="F10" i="9"/>
  <c r="G10" i="9" s="1"/>
  <c r="E12" i="9"/>
  <c r="E11" i="9"/>
  <c r="E10" i="9"/>
  <c r="D12" i="9"/>
  <c r="D11" i="9"/>
  <c r="C12" i="9"/>
  <c r="C11" i="9"/>
  <c r="C10" i="9"/>
  <c r="F9" i="9"/>
  <c r="G9" i="9" s="1"/>
  <c r="F8" i="9"/>
  <c r="G8" i="9" s="1"/>
  <c r="F7" i="9"/>
  <c r="G7" i="9" s="1"/>
  <c r="E9" i="9"/>
  <c r="E8" i="9"/>
  <c r="E7" i="9"/>
  <c r="D9" i="9"/>
  <c r="D8" i="9"/>
  <c r="D7" i="9"/>
  <c r="C9" i="9"/>
  <c r="C8" i="9"/>
  <c r="C7" i="9"/>
  <c r="F15" i="7"/>
  <c r="G15" i="7" s="1"/>
  <c r="F14" i="7"/>
  <c r="G14" i="7" s="1"/>
  <c r="F13" i="7"/>
  <c r="G13" i="7" s="1"/>
  <c r="E15" i="7"/>
  <c r="E14" i="7"/>
  <c r="E13" i="7"/>
  <c r="D15" i="7"/>
  <c r="C15" i="7"/>
  <c r="C14" i="7"/>
  <c r="C13" i="7"/>
  <c r="F12" i="7"/>
  <c r="G12" i="7" s="1"/>
  <c r="F11" i="7"/>
  <c r="G11" i="7" s="1"/>
  <c r="F10" i="7"/>
  <c r="G10" i="7" s="1"/>
  <c r="E12" i="7"/>
  <c r="E11" i="7"/>
  <c r="E10" i="7"/>
  <c r="C12" i="7"/>
  <c r="C11" i="7"/>
  <c r="C10" i="7"/>
  <c r="F9" i="7"/>
  <c r="E9" i="7"/>
  <c r="C9" i="7"/>
  <c r="F7" i="7"/>
  <c r="E7" i="7"/>
  <c r="D7" i="7"/>
  <c r="C7" i="7"/>
  <c r="G16" i="9"/>
  <c r="G17" i="9"/>
  <c r="G18" i="9"/>
  <c r="G19" i="9"/>
  <c r="G20" i="9"/>
  <c r="G21" i="9"/>
  <c r="G22" i="9"/>
  <c r="G23" i="9"/>
  <c r="G24" i="9"/>
  <c r="G25" i="9"/>
  <c r="G46" i="9"/>
  <c r="G47" i="9"/>
  <c r="G48" i="9"/>
  <c r="G49" i="9"/>
  <c r="G50" i="9"/>
  <c r="G51" i="9"/>
  <c r="G52" i="9"/>
  <c r="G53" i="9"/>
  <c r="G54" i="9"/>
  <c r="G55" i="9"/>
  <c r="G56" i="9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18" i="7"/>
  <c r="G19" i="7"/>
  <c r="G20" i="7"/>
  <c r="G33" i="7"/>
  <c r="G34" i="7"/>
  <c r="G36" i="7"/>
  <c r="G37" i="7"/>
  <c r="G38" i="7"/>
  <c r="G48" i="7"/>
  <c r="G49" i="7"/>
  <c r="G50" i="7"/>
  <c r="G51" i="7"/>
  <c r="G52" i="7"/>
  <c r="G53" i="7"/>
  <c r="G54" i="7"/>
  <c r="G55" i="7"/>
  <c r="G56" i="7"/>
  <c r="H55" i="10" l="1"/>
  <c r="H40" i="9"/>
  <c r="H36" i="9"/>
  <c r="H7" i="10"/>
  <c r="H9" i="10"/>
  <c r="H36" i="10"/>
  <c r="H51" i="10"/>
  <c r="H35" i="10"/>
  <c r="H50" i="10"/>
  <c r="H45" i="10"/>
  <c r="H48" i="10"/>
  <c r="H47" i="10"/>
  <c r="H42" i="10"/>
  <c r="H46" i="10"/>
  <c r="H41" i="10"/>
  <c r="H44" i="10"/>
  <c r="H43" i="10"/>
  <c r="H38" i="10"/>
  <c r="H53" i="10"/>
  <c r="H37" i="10"/>
  <c r="H40" i="10"/>
  <c r="H56" i="10"/>
  <c r="H39" i="10"/>
  <c r="H54" i="10"/>
  <c r="H49" i="10"/>
  <c r="H52" i="10"/>
  <c r="H30" i="9"/>
  <c r="H35" i="9"/>
  <c r="H29" i="9"/>
  <c r="H32" i="9"/>
  <c r="H34" i="9"/>
  <c r="H39" i="9"/>
  <c r="H37" i="9"/>
  <c r="H38" i="9"/>
  <c r="H42" i="9"/>
  <c r="H27" i="9"/>
  <c r="H43" i="9"/>
  <c r="H45" i="9"/>
  <c r="H33" i="9"/>
  <c r="H26" i="9"/>
  <c r="H31" i="9"/>
  <c r="H44" i="9"/>
  <c r="H28" i="9"/>
  <c r="H41" i="9"/>
  <c r="H8" i="9"/>
  <c r="H23" i="9"/>
  <c r="H22" i="10"/>
  <c r="H11" i="10"/>
  <c r="H11" i="9"/>
  <c r="H15" i="9"/>
  <c r="H19" i="9"/>
  <c r="H47" i="9"/>
  <c r="H51" i="9"/>
  <c r="H55" i="9"/>
  <c r="H52" i="9"/>
  <c r="H56" i="9"/>
  <c r="H9" i="9"/>
  <c r="H17" i="9"/>
  <c r="H21" i="9"/>
  <c r="H49" i="9"/>
  <c r="H53" i="9"/>
  <c r="H13" i="9"/>
  <c r="H25" i="9"/>
  <c r="H10" i="9"/>
  <c r="H14" i="9"/>
  <c r="H18" i="9"/>
  <c r="H22" i="9"/>
  <c r="H46" i="9"/>
  <c r="H50" i="9"/>
  <c r="H54" i="9"/>
  <c r="H15" i="10"/>
  <c r="H23" i="10"/>
  <c r="H27" i="10"/>
  <c r="H12" i="10"/>
  <c r="H16" i="10"/>
  <c r="H20" i="10"/>
  <c r="H24" i="10"/>
  <c r="H28" i="10"/>
  <c r="H32" i="10"/>
  <c r="H19" i="10"/>
  <c r="H31" i="10"/>
  <c r="H13" i="10"/>
  <c r="H17" i="10"/>
  <c r="H21" i="10"/>
  <c r="H29" i="10"/>
  <c r="H33" i="10"/>
  <c r="H10" i="10"/>
  <c r="H14" i="10"/>
  <c r="H18" i="10"/>
  <c r="H26" i="10"/>
  <c r="H30" i="10"/>
  <c r="H34" i="10"/>
  <c r="H8" i="10"/>
  <c r="H25" i="10"/>
  <c r="H7" i="9"/>
  <c r="H12" i="9"/>
  <c r="H16" i="9"/>
  <c r="H20" i="9"/>
  <c r="H24" i="9"/>
  <c r="H48" i="9"/>
  <c r="G9" i="7" l="1"/>
  <c r="G8" i="7"/>
  <c r="G7" i="7"/>
  <c r="H15" i="6"/>
  <c r="H14" i="6"/>
  <c r="H13" i="6"/>
  <c r="H12" i="6"/>
  <c r="H10" i="6"/>
  <c r="H9" i="6"/>
  <c r="H8" i="6"/>
  <c r="H7" i="6"/>
  <c r="H15" i="1"/>
  <c r="H14" i="1"/>
  <c r="H13" i="1"/>
  <c r="H12" i="1"/>
  <c r="H11" i="1"/>
  <c r="H10" i="1"/>
  <c r="H9" i="1"/>
  <c r="H8" i="1"/>
  <c r="H7" i="1"/>
  <c r="H11" i="5"/>
  <c r="H10" i="5"/>
  <c r="H9" i="5"/>
  <c r="H13" i="5"/>
  <c r="H14" i="5"/>
  <c r="H15" i="5"/>
  <c r="H8" i="5"/>
  <c r="H7" i="5"/>
  <c r="H31" i="7" l="1"/>
  <c r="H29" i="7"/>
  <c r="H24" i="7"/>
  <c r="H30" i="7"/>
  <c r="H33" i="7"/>
  <c r="H21" i="7"/>
  <c r="H32" i="7"/>
  <c r="H28" i="7"/>
  <c r="H48" i="7"/>
  <c r="H27" i="7"/>
  <c r="H25" i="7"/>
  <c r="H47" i="7"/>
  <c r="H26" i="7"/>
  <c r="H39" i="7"/>
  <c r="H44" i="7"/>
  <c r="H23" i="7"/>
  <c r="H45" i="7"/>
  <c r="H43" i="7"/>
  <c r="H22" i="7"/>
  <c r="H41" i="7"/>
  <c r="H40" i="7"/>
  <c r="H42" i="7"/>
  <c r="H46" i="7"/>
  <c r="H34" i="7"/>
  <c r="H18" i="7"/>
  <c r="H37" i="7"/>
  <c r="H50" i="7"/>
  <c r="H54" i="7"/>
  <c r="H20" i="7"/>
  <c r="H56" i="7"/>
  <c r="H17" i="7"/>
  <c r="H36" i="7"/>
  <c r="H49" i="7"/>
  <c r="H53" i="7"/>
  <c r="H15" i="7"/>
  <c r="H19" i="7"/>
  <c r="H38" i="7"/>
  <c r="H51" i="7"/>
  <c r="H55" i="7"/>
  <c r="H16" i="7"/>
  <c r="H35" i="7"/>
  <c r="H52" i="7"/>
  <c r="H7" i="7"/>
  <c r="H13" i="7"/>
  <c r="H14" i="7"/>
  <c r="H8" i="7"/>
  <c r="H16" i="1"/>
  <c r="H12" i="7"/>
  <c r="H9" i="7"/>
  <c r="H10" i="7"/>
  <c r="H11" i="7"/>
  <c r="H16" i="6"/>
  <c r="H16" i="5"/>
  <c r="D21" i="6" l="1"/>
  <c r="D21" i="1"/>
  <c r="D22" i="5"/>
  <c r="D22" i="6"/>
  <c r="D22" i="1"/>
  <c r="D23" i="1"/>
  <c r="D23" i="6"/>
  <c r="D21" i="5"/>
  <c r="D23" i="5"/>
  <c r="E23" i="6" l="1"/>
  <c r="E21" i="6"/>
  <c r="E22" i="6"/>
  <c r="E23" i="1"/>
  <c r="E21" i="1"/>
  <c r="E22" i="1"/>
  <c r="E21" i="5"/>
  <c r="E23" i="5"/>
  <c r="E22" i="5"/>
</calcChain>
</file>

<file path=xl/sharedStrings.xml><?xml version="1.0" encoding="utf-8"?>
<sst xmlns="http://schemas.openxmlformats.org/spreadsheetml/2006/main" count="214" uniqueCount="79">
  <si>
    <t>Mannschaft</t>
  </si>
  <si>
    <t>Waffe</t>
  </si>
  <si>
    <t>Teiler</t>
  </si>
  <si>
    <t>Ergebnis</t>
  </si>
  <si>
    <t>LG</t>
  </si>
  <si>
    <t>LP</t>
  </si>
  <si>
    <t>aufgelegt</t>
  </si>
  <si>
    <t>Schützenverein Arzell</t>
  </si>
  <si>
    <t>Schützenverein Leibolz</t>
  </si>
  <si>
    <t>Verein</t>
  </si>
  <si>
    <t>Schützenverein Buchenau/Giesenhain</t>
  </si>
  <si>
    <t>Buchenau</t>
  </si>
  <si>
    <t>Name</t>
  </si>
  <si>
    <t>Vorname</t>
  </si>
  <si>
    <t>Arzell</t>
  </si>
  <si>
    <t>Leibolz</t>
  </si>
  <si>
    <t>Platzierung</t>
  </si>
  <si>
    <t>Einzelschützen LG</t>
  </si>
  <si>
    <t>Summe Teiler</t>
  </si>
  <si>
    <t>Einzelschützen LP</t>
  </si>
  <si>
    <t>Einzelschützen Auflage</t>
  </si>
  <si>
    <t>Schützenverein</t>
  </si>
  <si>
    <t>Ausrichter</t>
  </si>
  <si>
    <t>Hubertus Arzell</t>
  </si>
  <si>
    <t>Buchenau/Giesenhain</t>
  </si>
  <si>
    <t>Schlummschützen e.V.</t>
  </si>
  <si>
    <t>bester Schütze</t>
  </si>
  <si>
    <t>weitere Schützen</t>
  </si>
  <si>
    <t>Marktgemeindepokalschiessen</t>
  </si>
  <si>
    <r>
      <rPr>
        <b/>
        <sz val="20"/>
        <color indexed="8"/>
        <rFont val="Arial"/>
        <family val="2"/>
      </rPr>
      <t>Marktgemeinde – Pokal</t>
    </r>
    <r>
      <rPr>
        <sz val="12"/>
        <color indexed="8"/>
        <rFont val="Arial"/>
        <family val="2"/>
      </rPr>
      <t xml:space="preserve">
                                                                                                                                                                 </t>
    </r>
    <r>
      <rPr>
        <b/>
        <sz val="12"/>
        <color indexed="8"/>
        <rFont val="Arial"/>
        <family val="2"/>
      </rPr>
      <t>Allgemeine Bestimmungen</t>
    </r>
    <r>
      <rPr>
        <sz val="12"/>
        <color indexed="8"/>
        <rFont val="Arial"/>
        <family val="2"/>
      </rPr>
      <t xml:space="preserve">
• Als Termin für den Großgemeindepokal wird die Zeit nach den
Rundenwettkämpfen Luftgewehr/Luftpistole festgelegt.
• Es werden 20 Schuss nach geltender Sportordnung abgegeben.
• Alle Mannschaften müssen vor dem Schießen zu einer vorher
bestimmten Uhrzeit namentlich gemeldet sein.
• Tritt eine Mannschaft nicht komplett an, fällt sie aus der Wertung.
• Ersatzschützen können nicht benannt werden.
• Jeder Verein kann beliebig viele Schützen stellen.
• Alle Schützen kommen in die Einzelwertung.
• Der Quotient zur Ermittlung des LP-Teilers beträgt 2,5.
• Die Siegermannschaft erhält eine Urkunde.
• Der Sieger jeder Disziplin (LG, LP, Auflage) erhält eine Urkunde.
                                                                                                                                                          </t>
    </r>
    <r>
      <rPr>
        <b/>
        <sz val="12"/>
        <color indexed="8"/>
        <rFont val="Arial"/>
        <family val="2"/>
      </rPr>
      <t xml:space="preserve">    Mannschaftswertung</t>
    </r>
    <r>
      <rPr>
        <sz val="12"/>
        <color indexed="8"/>
        <rFont val="Arial"/>
        <family val="2"/>
      </rPr>
      <t xml:space="preserve">
• Jede Mannschaft besteht aus jeweils 3 LG-Schützen, 3 LPSchützen und 3 Auflageschützen.
• Zur Wertung kommt nur der beste Teiler jedes Schützen.
• Gewinner ist die Mannschaft mit der kleinsten Summe der besten
Teiler aller Mannschaftsmitglieder.
                                                                                                                                                           </t>
    </r>
    <r>
      <rPr>
        <b/>
        <sz val="12"/>
        <color indexed="8"/>
        <rFont val="Arial"/>
        <family val="2"/>
      </rPr>
      <t>Einzelwertung</t>
    </r>
    <r>
      <rPr>
        <sz val="12"/>
        <color indexed="8"/>
        <rFont val="Arial"/>
        <family val="2"/>
      </rPr>
      <t xml:space="preserve">
• Sieger werden in jeder Disziplin ohne Berücksichtigung der
(Alters-)Klasse oder des Geschlechts ermittelt.
• Jeder Schütze kommt in die Wertung
• Sieger ist der Schütze mit dem besten Teiler seiner abgegebenen
Schüsse. Bei Gleichheit entscheidet der nächste bessere Teiler.
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8"/>
        <rFont val="Arial"/>
        <family val="2"/>
      </rPr>
      <t>Anwesend für die Vereine:</t>
    </r>
    <r>
      <rPr>
        <sz val="12"/>
        <color indexed="8"/>
        <rFont val="Arial"/>
        <family val="2"/>
      </rPr>
      <t xml:space="preserve">
Arzell: Werner Giebel, Marco Diwisch, Michaela Siebeck
Buchenau: Frank Hutzheimer, Udo Schubert
Leibolz: Alfred Möller
Datum: 01.11.2022</t>
    </r>
  </si>
  <si>
    <t>Diwisch</t>
  </si>
  <si>
    <t>Marco</t>
  </si>
  <si>
    <t>Käsmann</t>
  </si>
  <si>
    <t>Friedolin</t>
  </si>
  <si>
    <t>Vockrodt</t>
  </si>
  <si>
    <t>Moritz</t>
  </si>
  <si>
    <t>Schwalbach</t>
  </si>
  <si>
    <t>Mario</t>
  </si>
  <si>
    <t>Scheich</t>
  </si>
  <si>
    <t>Klaus-Jürgen</t>
  </si>
  <si>
    <t>Trost</t>
  </si>
  <si>
    <t>Klaus-Dieter</t>
  </si>
  <si>
    <t>Giebel</t>
  </si>
  <si>
    <t>Werner</t>
  </si>
  <si>
    <t>Unglaube</t>
  </si>
  <si>
    <t>Reinhold</t>
  </si>
  <si>
    <t>Erwin</t>
  </si>
  <si>
    <t>Baldes</t>
  </si>
  <si>
    <t>Tim</t>
  </si>
  <si>
    <t>Fischer</t>
  </si>
  <si>
    <t>Birgit</t>
  </si>
  <si>
    <t>Hutzheimer</t>
  </si>
  <si>
    <t>Niklas</t>
  </si>
  <si>
    <t>Achim</t>
  </si>
  <si>
    <t>Dirk</t>
  </si>
  <si>
    <t>Frank</t>
  </si>
  <si>
    <t>Schubert</t>
  </si>
  <si>
    <t>Udo</t>
  </si>
  <si>
    <t>Meine</t>
  </si>
  <si>
    <t>Helmut</t>
  </si>
  <si>
    <t>Aumann</t>
  </si>
  <si>
    <t>Cornelia</t>
  </si>
  <si>
    <t>Bischof</t>
  </si>
  <si>
    <t>Jens</t>
  </si>
  <si>
    <t>Höfer</t>
  </si>
  <si>
    <t>Julia</t>
  </si>
  <si>
    <t>Wiegand</t>
  </si>
  <si>
    <t>Adrian</t>
  </si>
  <si>
    <t>Rudolf</t>
  </si>
  <si>
    <t>Mike</t>
  </si>
  <si>
    <t>Möller</t>
  </si>
  <si>
    <t>Dominik</t>
  </si>
  <si>
    <t>Ave</t>
  </si>
  <si>
    <t>Günther</t>
  </si>
  <si>
    <t>Eberhard</t>
  </si>
  <si>
    <t>Monika</t>
  </si>
  <si>
    <t>Siebeck</t>
  </si>
  <si>
    <t>Michaela</t>
  </si>
  <si>
    <t>Dominic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</si>
</sst>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.0"/>
  </numFmts>
  <fonts count="31" x14ac:knownFonts="1">
    <font>
      <sz val="12"/>
      <color indexed="8"/>
      <name val="Arial"/>
      <family val="2"/>
    </font>
    <font>
      <sz val="12"/>
      <color indexed="9"/>
      <name val="Arial"/>
      <family val="2"/>
    </font>
    <font>
      <b/>
      <sz val="12"/>
      <color indexed="63"/>
      <name val="Arial"/>
      <family val="2"/>
    </font>
    <font>
      <b/>
      <sz val="12"/>
      <color indexed="52"/>
      <name val="Arial"/>
      <family val="2"/>
    </font>
    <font>
      <sz val="12"/>
      <color indexed="62"/>
      <name val="Arial"/>
      <family val="2"/>
    </font>
    <font>
      <b/>
      <sz val="12"/>
      <color indexed="8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sz val="12"/>
      <color indexed="60"/>
      <name val="Arial"/>
      <family val="2"/>
    </font>
    <font>
      <sz val="12"/>
      <color indexed="20"/>
      <name val="Arial"/>
      <family val="2"/>
    </font>
    <font>
      <sz val="12"/>
      <color indexed="52"/>
      <name val="Arial"/>
      <family val="2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b/>
      <sz val="16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2"/>
      <color rgb="FFFFFF00"/>
      <name val="Arial"/>
      <family val="2"/>
    </font>
    <font>
      <sz val="24"/>
      <color indexed="8"/>
      <name val="Arial"/>
      <family val="2"/>
    </font>
    <font>
      <sz val="22"/>
      <color indexed="8"/>
      <name val="Arial"/>
      <family val="2"/>
    </font>
    <font>
      <sz val="16"/>
      <color indexed="8"/>
      <name val="Arial"/>
      <family val="2"/>
    </font>
    <font>
      <sz val="18"/>
      <color indexed="8"/>
      <name val="Arial"/>
      <family val="2"/>
    </font>
    <font>
      <sz val="12"/>
      <name val="Arial"/>
      <family val="2"/>
    </font>
    <font>
      <b/>
      <sz val="20"/>
      <color indexed="8"/>
      <name val="Arial"/>
      <family val="2"/>
    </font>
    <font>
      <sz val="12"/>
      <color theme="0" tint="-0.14999847407452621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1" applyNumberFormat="0" applyAlignment="0" applyProtection="0"/>
    <xf numFmtId="0" fontId="3" fillId="20" borderId="2" applyNumberFormat="0" applyAlignment="0" applyProtection="0"/>
    <xf numFmtId="0" fontId="4" fillId="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21" borderId="0" applyNumberFormat="0" applyBorder="0" applyAlignment="0" applyProtection="0"/>
    <xf numFmtId="0" fontId="19" fillId="22" borderId="4" applyNumberFormat="0" applyAlignment="0" applyProtection="0"/>
    <xf numFmtId="0" fontId="9" fillId="3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3" borderId="9" applyNumberFormat="0" applyAlignment="0" applyProtection="0"/>
  </cellStyleXfs>
  <cellXfs count="57">
    <xf numFmtId="0" fontId="0" fillId="0" borderId="0" xfId="0"/>
    <xf numFmtId="0" fontId="0" fillId="25" borderId="0" xfId="0" applyFill="1"/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26" borderId="0" xfId="0" applyFill="1"/>
    <xf numFmtId="0" fontId="28" fillId="26" borderId="0" xfId="0" applyFont="1" applyFill="1"/>
    <xf numFmtId="165" fontId="0" fillId="0" borderId="16" xfId="0" applyNumberFormat="1" applyBorder="1" applyProtection="1">
      <protection locked="0"/>
    </xf>
    <xf numFmtId="165" fontId="0" fillId="0" borderId="10" xfId="0" applyNumberFormat="1" applyBorder="1" applyProtection="1">
      <protection locked="0"/>
    </xf>
    <xf numFmtId="0" fontId="17" fillId="0" borderId="0" xfId="0" applyFont="1"/>
    <xf numFmtId="164" fontId="17" fillId="0" borderId="0" xfId="0" applyNumberFormat="1" applyFont="1" applyAlignment="1">
      <alignment horizontal="left"/>
    </xf>
    <xf numFmtId="0" fontId="18" fillId="0" borderId="0" xfId="0" applyFont="1"/>
    <xf numFmtId="0" fontId="5" fillId="0" borderId="0" xfId="0" applyFont="1"/>
    <xf numFmtId="0" fontId="0" fillId="0" borderId="11" xfId="0" applyBorder="1"/>
    <xf numFmtId="0" fontId="5" fillId="0" borderId="13" xfId="0" applyFont="1" applyBorder="1" applyAlignment="1">
      <alignment horizontal="center"/>
    </xf>
    <xf numFmtId="0" fontId="26" fillId="0" borderId="30" xfId="0" applyFont="1" applyBorder="1"/>
    <xf numFmtId="0" fontId="0" fillId="0" borderId="12" xfId="0" applyBorder="1"/>
    <xf numFmtId="165" fontId="0" fillId="0" borderId="10" xfId="0" applyNumberFormat="1" applyBorder="1"/>
    <xf numFmtId="0" fontId="5" fillId="0" borderId="19" xfId="0" applyFont="1" applyBorder="1" applyAlignment="1">
      <alignment horizontal="center"/>
    </xf>
    <xf numFmtId="0" fontId="29" fillId="0" borderId="30" xfId="0" applyFont="1" applyBorder="1"/>
    <xf numFmtId="165" fontId="0" fillId="0" borderId="16" xfId="0" applyNumberFormat="1" applyBorder="1"/>
    <xf numFmtId="0" fontId="5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30" xfId="0" applyBorder="1"/>
    <xf numFmtId="0" fontId="5" fillId="0" borderId="11" xfId="0" applyFont="1" applyBorder="1" applyAlignment="1">
      <alignment horizontal="center"/>
    </xf>
    <xf numFmtId="165" fontId="0" fillId="0" borderId="15" xfId="0" applyNumberFormat="1" applyBorder="1"/>
    <xf numFmtId="165" fontId="0" fillId="0" borderId="12" xfId="0" applyNumberFormat="1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1" fontId="0" fillId="0" borderId="15" xfId="0" applyNumberFormat="1" applyBorder="1"/>
    <xf numFmtId="0" fontId="29" fillId="0" borderId="31" xfId="0" applyFont="1" applyBorder="1"/>
    <xf numFmtId="0" fontId="0" fillId="0" borderId="10" xfId="0" applyBorder="1"/>
    <xf numFmtId="0" fontId="21" fillId="0" borderId="30" xfId="0" applyFont="1" applyBorder="1"/>
    <xf numFmtId="165" fontId="0" fillId="0" borderId="17" xfId="0" applyNumberFormat="1" applyBorder="1"/>
    <xf numFmtId="165" fontId="0" fillId="0" borderId="11" xfId="0" applyNumberFormat="1" applyBorder="1"/>
    <xf numFmtId="1" fontId="0" fillId="0" borderId="0" xfId="0" applyNumberFormat="1"/>
    <xf numFmtId="1" fontId="0" fillId="0" borderId="12" xfId="0" applyNumberFormat="1" applyBorder="1"/>
    <xf numFmtId="165" fontId="0" fillId="0" borderId="0" xfId="0" applyNumberFormat="1"/>
    <xf numFmtId="165" fontId="20" fillId="0" borderId="10" xfId="0" applyNumberFormat="1" applyFont="1" applyBorder="1"/>
    <xf numFmtId="1" fontId="20" fillId="0" borderId="11" xfId="0" applyNumberFormat="1" applyFont="1" applyBorder="1"/>
    <xf numFmtId="0" fontId="22" fillId="26" borderId="0" xfId="0" applyFont="1" applyFill="1" applyAlignment="1">
      <alignment horizontal="center"/>
    </xf>
    <xf numFmtId="0" fontId="23" fillId="26" borderId="0" xfId="0" applyFont="1" applyFill="1" applyAlignment="1" applyProtection="1">
      <alignment horizontal="center"/>
      <protection locked="0"/>
    </xf>
    <xf numFmtId="0" fontId="24" fillId="26" borderId="0" xfId="0" applyFont="1" applyFill="1" applyAlignment="1">
      <alignment horizontal="center"/>
    </xf>
    <xf numFmtId="0" fontId="25" fillId="26" borderId="0" xfId="0" applyFont="1" applyFill="1" applyAlignment="1">
      <alignment horizontal="center"/>
    </xf>
    <xf numFmtId="0" fontId="0" fillId="24" borderId="21" xfId="0" applyFill="1" applyBorder="1" applyAlignment="1">
      <alignment horizontal="left" vertical="top" wrapText="1"/>
    </xf>
    <xf numFmtId="0" fontId="0" fillId="24" borderId="22" xfId="0" applyFill="1" applyBorder="1" applyAlignment="1">
      <alignment horizontal="left" vertical="top"/>
    </xf>
    <xf numFmtId="0" fontId="0" fillId="24" borderId="23" xfId="0" applyFill="1" applyBorder="1" applyAlignment="1">
      <alignment horizontal="left" vertical="top"/>
    </xf>
    <xf numFmtId="0" fontId="0" fillId="24" borderId="24" xfId="0" applyFill="1" applyBorder="1" applyAlignment="1">
      <alignment horizontal="left" vertical="top"/>
    </xf>
    <xf numFmtId="0" fontId="0" fillId="24" borderId="0" xfId="0" applyFill="1" applyAlignment="1">
      <alignment horizontal="left" vertical="top"/>
    </xf>
    <xf numFmtId="0" fontId="0" fillId="24" borderId="25" xfId="0" applyFill="1" applyBorder="1" applyAlignment="1">
      <alignment horizontal="left" vertical="top"/>
    </xf>
    <xf numFmtId="0" fontId="0" fillId="24" borderId="26" xfId="0" applyFill="1" applyBorder="1" applyAlignment="1">
      <alignment horizontal="left" vertical="top"/>
    </xf>
    <xf numFmtId="0" fontId="0" fillId="24" borderId="27" xfId="0" applyFill="1" applyBorder="1" applyAlignment="1">
      <alignment horizontal="left" vertical="top"/>
    </xf>
    <xf numFmtId="0" fontId="0" fillId="24" borderId="28" xfId="0" applyFill="1" applyBorder="1" applyAlignment="1">
      <alignment horizontal="left" vertical="top"/>
    </xf>
    <xf numFmtId="0" fontId="5" fillId="27" borderId="19" xfId="0" applyFont="1" applyFill="1" applyBorder="1" applyAlignment="1">
      <alignment horizontal="center"/>
    </xf>
    <xf numFmtId="0" fontId="5" fillId="27" borderId="29" xfId="0" applyFont="1" applyFill="1" applyBorder="1" applyAlignment="1">
      <alignment horizontal="center"/>
    </xf>
    <xf numFmtId="0" fontId="5" fillId="27" borderId="0" xfId="0" applyFont="1" applyFill="1" applyAlignment="1">
      <alignment horizontal="center"/>
    </xf>
  </cellXfs>
  <cellStyles count="42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 1" xfId="28" xr:uid="{00000000-0005-0000-0000-00001B000000}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 1" xfId="34" builtinId="16" customBuiltin="1"/>
    <cellStyle name="Überschrift 2" xfId="35" builtinId="17" customBuiltin="1"/>
    <cellStyle name="Überschrift 3" xfId="36" builtinId="18" customBuiltin="1"/>
    <cellStyle name="Überschrift 4" xfId="37" builtinId="19" customBuiltin="1"/>
    <cellStyle name="Überschrift 5" xfId="38" xr:uid="{00000000-0005-0000-0000-000026000000}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3</xdr:row>
      <xdr:rowOff>47625</xdr:rowOff>
    </xdr:from>
    <xdr:to>
      <xdr:col>3</xdr:col>
      <xdr:colOff>466725</xdr:colOff>
      <xdr:row>3</xdr:row>
      <xdr:rowOff>142875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ECBF7AFE-B3B6-4384-8646-9202253FDF0C}"/>
            </a:ext>
          </a:extLst>
        </xdr:cNvPr>
        <xdr:cNvSpPr/>
      </xdr:nvSpPr>
      <xdr:spPr bwMode="auto">
        <a:xfrm>
          <a:off x="2371725" y="685800"/>
          <a:ext cx="285750" cy="9525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3</xdr:row>
      <xdr:rowOff>66675</xdr:rowOff>
    </xdr:from>
    <xdr:to>
      <xdr:col>3</xdr:col>
      <xdr:colOff>457200</xdr:colOff>
      <xdr:row>3</xdr:row>
      <xdr:rowOff>161925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9A528D47-BE2D-4C35-A90C-F4280D77E70D}"/>
            </a:ext>
          </a:extLst>
        </xdr:cNvPr>
        <xdr:cNvSpPr/>
      </xdr:nvSpPr>
      <xdr:spPr bwMode="auto">
        <a:xfrm>
          <a:off x="2362200" y="704850"/>
          <a:ext cx="285750" cy="9525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3</xdr:row>
      <xdr:rowOff>57150</xdr:rowOff>
    </xdr:from>
    <xdr:to>
      <xdr:col>3</xdr:col>
      <xdr:colOff>428625</xdr:colOff>
      <xdr:row>3</xdr:row>
      <xdr:rowOff>152400</xdr:rowOff>
    </xdr:to>
    <xdr:sp macro="" textlink="">
      <xdr:nvSpPr>
        <xdr:cNvPr id="2" name="Pfeil: nach rechts 1">
          <a:extLst>
            <a:ext uri="{FF2B5EF4-FFF2-40B4-BE49-F238E27FC236}">
              <a16:creationId xmlns:a16="http://schemas.microsoft.com/office/drawing/2014/main" id="{5BBEF940-68B7-24F0-C902-1F264DB72457}"/>
            </a:ext>
          </a:extLst>
        </xdr:cNvPr>
        <xdr:cNvSpPr/>
      </xdr:nvSpPr>
      <xdr:spPr bwMode="auto">
        <a:xfrm>
          <a:off x="3800475" y="695325"/>
          <a:ext cx="285750" cy="9525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90BA-A039-41A4-ABA3-61EDAD4AB37F}">
  <dimension ref="A1:G14"/>
  <sheetViews>
    <sheetView view="pageLayout" zoomScaleNormal="100" workbookViewId="0">
      <selection activeCell="B11" sqref="B11:F11"/>
    </sheetView>
  </sheetViews>
  <sheetFormatPr baseColWidth="10" defaultRowHeight="15" x14ac:dyDescent="0.2"/>
  <cols>
    <col min="1" max="1" width="6.77734375" customWidth="1"/>
    <col min="2" max="2" width="17.77734375" customWidth="1"/>
    <col min="6" max="6" width="17.77734375" customWidth="1"/>
    <col min="7" max="7" width="6.77734375" customWidth="1"/>
    <col min="9" max="9" width="19.33203125" customWidth="1"/>
  </cols>
  <sheetData>
    <row r="1" spans="1:7" x14ac:dyDescent="0.2">
      <c r="A1" s="5"/>
      <c r="B1" s="5"/>
      <c r="C1" s="5"/>
      <c r="D1" s="5"/>
      <c r="E1" s="5"/>
      <c r="F1" s="5"/>
      <c r="G1" s="5"/>
    </row>
    <row r="2" spans="1:7" x14ac:dyDescent="0.2">
      <c r="A2" s="5"/>
      <c r="B2" s="5"/>
      <c r="C2" s="5"/>
      <c r="D2" s="5"/>
      <c r="E2" s="5"/>
      <c r="F2" s="5"/>
      <c r="G2" s="5"/>
    </row>
    <row r="3" spans="1:7" ht="30" x14ac:dyDescent="0.4">
      <c r="A3" s="5"/>
      <c r="B3" s="41" t="s">
        <v>28</v>
      </c>
      <c r="C3" s="41"/>
      <c r="D3" s="41"/>
      <c r="E3" s="41"/>
      <c r="F3" s="41"/>
      <c r="G3" s="5"/>
    </row>
    <row r="4" spans="1:7" x14ac:dyDescent="0.2">
      <c r="A4" s="5"/>
      <c r="B4" s="5"/>
      <c r="C4" s="5"/>
      <c r="D4" s="5"/>
      <c r="E4" s="5"/>
      <c r="F4" s="5"/>
      <c r="G4" s="5"/>
    </row>
    <row r="5" spans="1:7" ht="27" x14ac:dyDescent="0.35">
      <c r="A5" s="5"/>
      <c r="B5" s="42">
        <v>2024</v>
      </c>
      <c r="C5" s="42"/>
      <c r="D5" s="42"/>
      <c r="E5" s="42"/>
      <c r="F5" s="42"/>
      <c r="G5" s="5"/>
    </row>
    <row r="6" spans="1:7" x14ac:dyDescent="0.2">
      <c r="A6" s="5"/>
      <c r="B6" s="5"/>
      <c r="C6" s="5"/>
      <c r="D6" s="5"/>
      <c r="E6" s="5"/>
      <c r="F6" s="6" t="s">
        <v>23</v>
      </c>
      <c r="G6" s="5"/>
    </row>
    <row r="7" spans="1:7" x14ac:dyDescent="0.2">
      <c r="A7" s="5"/>
      <c r="B7" s="5"/>
      <c r="C7" s="5"/>
      <c r="D7" s="5"/>
      <c r="E7" s="5"/>
      <c r="F7" s="6" t="s">
        <v>24</v>
      </c>
      <c r="G7" s="5"/>
    </row>
    <row r="8" spans="1:7" ht="20.25" x14ac:dyDescent="0.3">
      <c r="A8" s="5"/>
      <c r="B8" s="5"/>
      <c r="C8" s="43" t="s">
        <v>22</v>
      </c>
      <c r="D8" s="43"/>
      <c r="E8" s="43"/>
      <c r="F8" s="6" t="s">
        <v>15</v>
      </c>
      <c r="G8" s="5"/>
    </row>
    <row r="9" spans="1:7" x14ac:dyDescent="0.2">
      <c r="A9" s="5"/>
      <c r="B9" s="5"/>
      <c r="C9" s="5"/>
      <c r="D9" s="5"/>
      <c r="E9" s="5"/>
      <c r="F9" s="6" t="s">
        <v>25</v>
      </c>
      <c r="G9" s="5"/>
    </row>
    <row r="10" spans="1:7" ht="23.25" x14ac:dyDescent="0.35">
      <c r="A10" s="5"/>
      <c r="B10" s="5"/>
      <c r="C10" s="44" t="s">
        <v>21</v>
      </c>
      <c r="D10" s="44"/>
      <c r="E10" s="44"/>
      <c r="F10" s="5"/>
      <c r="G10" s="5"/>
    </row>
    <row r="11" spans="1:7" ht="27" x14ac:dyDescent="0.35">
      <c r="A11" s="5"/>
      <c r="B11" s="42" t="s">
        <v>23</v>
      </c>
      <c r="C11" s="42"/>
      <c r="D11" s="42"/>
      <c r="E11" s="42"/>
      <c r="F11" s="42"/>
      <c r="G11" s="5"/>
    </row>
    <row r="12" spans="1:7" x14ac:dyDescent="0.2">
      <c r="A12" s="5"/>
      <c r="B12" s="5"/>
      <c r="C12" s="5"/>
      <c r="D12" s="5"/>
      <c r="E12" s="5"/>
      <c r="F12" s="5"/>
      <c r="G12" s="5"/>
    </row>
    <row r="13" spans="1:7" x14ac:dyDescent="0.2">
      <c r="A13" s="5"/>
      <c r="B13" s="5"/>
      <c r="C13" s="5"/>
      <c r="D13" s="5"/>
      <c r="E13" s="5"/>
      <c r="F13" s="5"/>
      <c r="G13" s="5"/>
    </row>
    <row r="14" spans="1:7" x14ac:dyDescent="0.2">
      <c r="A14" s="5"/>
      <c r="B14" s="5"/>
      <c r="C14" s="5"/>
      <c r="D14" s="5"/>
      <c r="E14" s="5"/>
      <c r="F14" s="5"/>
      <c r="G14" s="5"/>
    </row>
  </sheetData>
  <sheetProtection algorithmName="SHA-512" hashValue="eVtTEJ0Sff8+F8qOop69MBuA2zGoe1khaniJdeI0Q00+EYbMeMZGagN3jB9MJMpwGQHBhZ99JVekFnUg9KM7sA==" saltValue="4/JaJhcNj57BMlNZ6DLv8Q==" spinCount="100000" sheet="1" objects="1" scenarios="1" selectLockedCells="1"/>
  <protectedRanges>
    <protectedRange sqref="B5:F5 B11:F11" name="Bereich1"/>
  </protectedRanges>
  <mergeCells count="5">
    <mergeCell ref="B3:F3"/>
    <mergeCell ref="B5:F5"/>
    <mergeCell ref="C8:E8"/>
    <mergeCell ref="C10:E10"/>
    <mergeCell ref="B11:F11"/>
  </mergeCells>
  <dataValidations count="1">
    <dataValidation type="list" allowBlank="1" showInputMessage="1" showErrorMessage="1" sqref="B11:F11" xr:uid="{02071BB2-AAB5-4154-8771-846C5FA7644F}">
      <formula1>$F$6:$F$9</formula1>
    </dataValidation>
  </dataValidations>
  <pageMargins left="0.7" right="0.7" top="0.78740157499999996" bottom="0.78740157499999996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FF98D-DFDE-485C-9050-6B28F02E53BA}">
  <dimension ref="A1:I40"/>
  <sheetViews>
    <sheetView view="pageLayout" topLeftCell="A19" zoomScaleNormal="100" workbookViewId="0">
      <selection activeCell="B3" sqref="B3:H38"/>
    </sheetView>
  </sheetViews>
  <sheetFormatPr baseColWidth="10" defaultRowHeight="15" x14ac:dyDescent="0.2"/>
  <cols>
    <col min="1" max="1" width="6.33203125" customWidth="1"/>
    <col min="9" max="9" width="6.44140625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.75" thickBo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 x14ac:dyDescent="0.2">
      <c r="A3" s="1"/>
      <c r="B3" s="45" t="s">
        <v>29</v>
      </c>
      <c r="C3" s="46"/>
      <c r="D3" s="46"/>
      <c r="E3" s="46"/>
      <c r="F3" s="46"/>
      <c r="G3" s="46"/>
      <c r="H3" s="47"/>
      <c r="I3" s="1"/>
    </row>
    <row r="4" spans="1:9" x14ac:dyDescent="0.2">
      <c r="A4" s="1"/>
      <c r="B4" s="48"/>
      <c r="C4" s="49"/>
      <c r="D4" s="49"/>
      <c r="E4" s="49"/>
      <c r="F4" s="49"/>
      <c r="G4" s="49"/>
      <c r="H4" s="50"/>
      <c r="I4" s="1"/>
    </row>
    <row r="5" spans="1:9" x14ac:dyDescent="0.2">
      <c r="A5" s="1"/>
      <c r="B5" s="48"/>
      <c r="C5" s="49"/>
      <c r="D5" s="49"/>
      <c r="E5" s="49"/>
      <c r="F5" s="49"/>
      <c r="G5" s="49"/>
      <c r="H5" s="50"/>
      <c r="I5" s="1"/>
    </row>
    <row r="6" spans="1:9" x14ac:dyDescent="0.2">
      <c r="A6" s="1"/>
      <c r="B6" s="48"/>
      <c r="C6" s="49"/>
      <c r="D6" s="49"/>
      <c r="E6" s="49"/>
      <c r="F6" s="49"/>
      <c r="G6" s="49"/>
      <c r="H6" s="50"/>
      <c r="I6" s="1"/>
    </row>
    <row r="7" spans="1:9" x14ac:dyDescent="0.2">
      <c r="A7" s="1"/>
      <c r="B7" s="48"/>
      <c r="C7" s="49"/>
      <c r="D7" s="49"/>
      <c r="E7" s="49"/>
      <c r="F7" s="49"/>
      <c r="G7" s="49"/>
      <c r="H7" s="50"/>
      <c r="I7" s="1"/>
    </row>
    <row r="8" spans="1:9" x14ac:dyDescent="0.2">
      <c r="A8" s="1"/>
      <c r="B8" s="48"/>
      <c r="C8" s="49"/>
      <c r="D8" s="49"/>
      <c r="E8" s="49"/>
      <c r="F8" s="49"/>
      <c r="G8" s="49"/>
      <c r="H8" s="50"/>
      <c r="I8" s="1"/>
    </row>
    <row r="9" spans="1:9" x14ac:dyDescent="0.2">
      <c r="A9" s="1"/>
      <c r="B9" s="48"/>
      <c r="C9" s="49"/>
      <c r="D9" s="49"/>
      <c r="E9" s="49"/>
      <c r="F9" s="49"/>
      <c r="G9" s="49"/>
      <c r="H9" s="50"/>
      <c r="I9" s="1"/>
    </row>
    <row r="10" spans="1:9" x14ac:dyDescent="0.2">
      <c r="A10" s="1"/>
      <c r="B10" s="48"/>
      <c r="C10" s="49"/>
      <c r="D10" s="49"/>
      <c r="E10" s="49"/>
      <c r="F10" s="49"/>
      <c r="G10" s="49"/>
      <c r="H10" s="50"/>
      <c r="I10" s="1"/>
    </row>
    <row r="11" spans="1:9" x14ac:dyDescent="0.2">
      <c r="A11" s="1"/>
      <c r="B11" s="48"/>
      <c r="C11" s="49"/>
      <c r="D11" s="49"/>
      <c r="E11" s="49"/>
      <c r="F11" s="49"/>
      <c r="G11" s="49"/>
      <c r="H11" s="50"/>
      <c r="I11" s="1"/>
    </row>
    <row r="12" spans="1:9" x14ac:dyDescent="0.2">
      <c r="A12" s="1"/>
      <c r="B12" s="48"/>
      <c r="C12" s="49"/>
      <c r="D12" s="49"/>
      <c r="E12" s="49"/>
      <c r="F12" s="49"/>
      <c r="G12" s="49"/>
      <c r="H12" s="50"/>
      <c r="I12" s="1"/>
    </row>
    <row r="13" spans="1:9" x14ac:dyDescent="0.2">
      <c r="A13" s="1"/>
      <c r="B13" s="48"/>
      <c r="C13" s="49"/>
      <c r="D13" s="49"/>
      <c r="E13" s="49"/>
      <c r="F13" s="49"/>
      <c r="G13" s="49"/>
      <c r="H13" s="50"/>
      <c r="I13" s="1"/>
    </row>
    <row r="14" spans="1:9" x14ac:dyDescent="0.2">
      <c r="A14" s="1"/>
      <c r="B14" s="48"/>
      <c r="C14" s="49"/>
      <c r="D14" s="49"/>
      <c r="E14" s="49"/>
      <c r="F14" s="49"/>
      <c r="G14" s="49"/>
      <c r="H14" s="50"/>
      <c r="I14" s="1"/>
    </row>
    <row r="15" spans="1:9" x14ac:dyDescent="0.2">
      <c r="A15" s="1"/>
      <c r="B15" s="48"/>
      <c r="C15" s="49"/>
      <c r="D15" s="49"/>
      <c r="E15" s="49"/>
      <c r="F15" s="49"/>
      <c r="G15" s="49"/>
      <c r="H15" s="50"/>
      <c r="I15" s="1"/>
    </row>
    <row r="16" spans="1:9" x14ac:dyDescent="0.2">
      <c r="A16" s="1"/>
      <c r="B16" s="48"/>
      <c r="C16" s="49"/>
      <c r="D16" s="49"/>
      <c r="E16" s="49"/>
      <c r="F16" s="49"/>
      <c r="G16" s="49"/>
      <c r="H16" s="50"/>
      <c r="I16" s="1"/>
    </row>
    <row r="17" spans="1:9" x14ac:dyDescent="0.2">
      <c r="A17" s="1"/>
      <c r="B17" s="48"/>
      <c r="C17" s="49"/>
      <c r="D17" s="49"/>
      <c r="E17" s="49"/>
      <c r="F17" s="49"/>
      <c r="G17" s="49"/>
      <c r="H17" s="50"/>
      <c r="I17" s="1"/>
    </row>
    <row r="18" spans="1:9" x14ac:dyDescent="0.2">
      <c r="A18" s="1"/>
      <c r="B18" s="48"/>
      <c r="C18" s="49"/>
      <c r="D18" s="49"/>
      <c r="E18" s="49"/>
      <c r="F18" s="49"/>
      <c r="G18" s="49"/>
      <c r="H18" s="50"/>
      <c r="I18" s="1"/>
    </row>
    <row r="19" spans="1:9" x14ac:dyDescent="0.2">
      <c r="A19" s="1"/>
      <c r="B19" s="48"/>
      <c r="C19" s="49"/>
      <c r="D19" s="49"/>
      <c r="E19" s="49"/>
      <c r="F19" s="49"/>
      <c r="G19" s="49"/>
      <c r="H19" s="50"/>
      <c r="I19" s="1"/>
    </row>
    <row r="20" spans="1:9" ht="15.75" customHeight="1" x14ac:dyDescent="0.2">
      <c r="A20" s="1"/>
      <c r="B20" s="48"/>
      <c r="C20" s="49"/>
      <c r="D20" s="49"/>
      <c r="E20" s="49"/>
      <c r="F20" s="49"/>
      <c r="G20" s="49"/>
      <c r="H20" s="50"/>
      <c r="I20" s="1"/>
    </row>
    <row r="21" spans="1:9" x14ac:dyDescent="0.2">
      <c r="A21" s="1"/>
      <c r="B21" s="48"/>
      <c r="C21" s="49"/>
      <c r="D21" s="49"/>
      <c r="E21" s="49"/>
      <c r="F21" s="49"/>
      <c r="G21" s="49"/>
      <c r="H21" s="50"/>
      <c r="I21" s="1"/>
    </row>
    <row r="22" spans="1:9" x14ac:dyDescent="0.2">
      <c r="A22" s="1"/>
      <c r="B22" s="48"/>
      <c r="C22" s="49"/>
      <c r="D22" s="49"/>
      <c r="E22" s="49"/>
      <c r="F22" s="49"/>
      <c r="G22" s="49"/>
      <c r="H22" s="50"/>
      <c r="I22" s="1"/>
    </row>
    <row r="23" spans="1:9" x14ac:dyDescent="0.2">
      <c r="A23" s="1"/>
      <c r="B23" s="48"/>
      <c r="C23" s="49"/>
      <c r="D23" s="49"/>
      <c r="E23" s="49"/>
      <c r="F23" s="49"/>
      <c r="G23" s="49"/>
      <c r="H23" s="50"/>
      <c r="I23" s="1"/>
    </row>
    <row r="24" spans="1:9" x14ac:dyDescent="0.2">
      <c r="A24" s="1"/>
      <c r="B24" s="48"/>
      <c r="C24" s="49"/>
      <c r="D24" s="49"/>
      <c r="E24" s="49"/>
      <c r="F24" s="49"/>
      <c r="G24" s="49"/>
      <c r="H24" s="50"/>
      <c r="I24" s="1"/>
    </row>
    <row r="25" spans="1:9" x14ac:dyDescent="0.2">
      <c r="A25" s="1"/>
      <c r="B25" s="48"/>
      <c r="C25" s="49"/>
      <c r="D25" s="49"/>
      <c r="E25" s="49"/>
      <c r="F25" s="49"/>
      <c r="G25" s="49"/>
      <c r="H25" s="50"/>
      <c r="I25" s="1"/>
    </row>
    <row r="26" spans="1:9" x14ac:dyDescent="0.2">
      <c r="A26" s="1"/>
      <c r="B26" s="48"/>
      <c r="C26" s="49"/>
      <c r="D26" s="49"/>
      <c r="E26" s="49"/>
      <c r="F26" s="49"/>
      <c r="G26" s="49"/>
      <c r="H26" s="50"/>
      <c r="I26" s="1"/>
    </row>
    <row r="27" spans="1:9" x14ac:dyDescent="0.2">
      <c r="A27" s="1"/>
      <c r="B27" s="48"/>
      <c r="C27" s="49"/>
      <c r="D27" s="49"/>
      <c r="E27" s="49"/>
      <c r="F27" s="49"/>
      <c r="G27" s="49"/>
      <c r="H27" s="50"/>
      <c r="I27" s="1"/>
    </row>
    <row r="28" spans="1:9" x14ac:dyDescent="0.2">
      <c r="A28" s="1"/>
      <c r="B28" s="48"/>
      <c r="C28" s="49"/>
      <c r="D28" s="49"/>
      <c r="E28" s="49"/>
      <c r="F28" s="49"/>
      <c r="G28" s="49"/>
      <c r="H28" s="50"/>
      <c r="I28" s="1"/>
    </row>
    <row r="29" spans="1:9" x14ac:dyDescent="0.2">
      <c r="A29" s="1"/>
      <c r="B29" s="48"/>
      <c r="C29" s="49"/>
      <c r="D29" s="49"/>
      <c r="E29" s="49"/>
      <c r="F29" s="49"/>
      <c r="G29" s="49"/>
      <c r="H29" s="50"/>
      <c r="I29" s="1"/>
    </row>
    <row r="30" spans="1:9" x14ac:dyDescent="0.2">
      <c r="A30" s="1"/>
      <c r="B30" s="48"/>
      <c r="C30" s="49"/>
      <c r="D30" s="49"/>
      <c r="E30" s="49"/>
      <c r="F30" s="49"/>
      <c r="G30" s="49"/>
      <c r="H30" s="50"/>
      <c r="I30" s="1"/>
    </row>
    <row r="31" spans="1:9" x14ac:dyDescent="0.2">
      <c r="A31" s="1"/>
      <c r="B31" s="48"/>
      <c r="C31" s="49"/>
      <c r="D31" s="49"/>
      <c r="E31" s="49"/>
      <c r="F31" s="49"/>
      <c r="G31" s="49"/>
      <c r="H31" s="50"/>
      <c r="I31" s="1"/>
    </row>
    <row r="32" spans="1:9" x14ac:dyDescent="0.2">
      <c r="A32" s="1"/>
      <c r="B32" s="48"/>
      <c r="C32" s="49"/>
      <c r="D32" s="49"/>
      <c r="E32" s="49"/>
      <c r="F32" s="49"/>
      <c r="G32" s="49"/>
      <c r="H32" s="50"/>
      <c r="I32" s="1"/>
    </row>
    <row r="33" spans="1:9" x14ac:dyDescent="0.2">
      <c r="A33" s="1"/>
      <c r="B33" s="48"/>
      <c r="C33" s="49"/>
      <c r="D33" s="49"/>
      <c r="E33" s="49"/>
      <c r="F33" s="49"/>
      <c r="G33" s="49"/>
      <c r="H33" s="50"/>
      <c r="I33" s="1"/>
    </row>
    <row r="34" spans="1:9" x14ac:dyDescent="0.2">
      <c r="A34" s="1"/>
      <c r="B34" s="48"/>
      <c r="C34" s="49"/>
      <c r="D34" s="49"/>
      <c r="E34" s="49"/>
      <c r="F34" s="49"/>
      <c r="G34" s="49"/>
      <c r="H34" s="50"/>
      <c r="I34" s="1"/>
    </row>
    <row r="35" spans="1:9" ht="15" customHeight="1" x14ac:dyDescent="0.2">
      <c r="A35" s="1"/>
      <c r="B35" s="48"/>
      <c r="C35" s="49"/>
      <c r="D35" s="49"/>
      <c r="E35" s="49"/>
      <c r="F35" s="49"/>
      <c r="G35" s="49"/>
      <c r="H35" s="50"/>
      <c r="I35" s="1"/>
    </row>
    <row r="36" spans="1:9" x14ac:dyDescent="0.2">
      <c r="A36" s="1"/>
      <c r="B36" s="48"/>
      <c r="C36" s="49"/>
      <c r="D36" s="49"/>
      <c r="E36" s="49"/>
      <c r="F36" s="49"/>
      <c r="G36" s="49"/>
      <c r="H36" s="50"/>
      <c r="I36" s="1"/>
    </row>
    <row r="37" spans="1:9" x14ac:dyDescent="0.2">
      <c r="A37" s="1"/>
      <c r="B37" s="48"/>
      <c r="C37" s="49"/>
      <c r="D37" s="49"/>
      <c r="E37" s="49"/>
      <c r="F37" s="49"/>
      <c r="G37" s="49"/>
      <c r="H37" s="50"/>
      <c r="I37" s="1"/>
    </row>
    <row r="38" spans="1:9" ht="15.75" thickBot="1" x14ac:dyDescent="0.25">
      <c r="A38" s="1"/>
      <c r="B38" s="51"/>
      <c r="C38" s="52"/>
      <c r="D38" s="52"/>
      <c r="E38" s="52"/>
      <c r="F38" s="52"/>
      <c r="G38" s="52"/>
      <c r="H38" s="53"/>
      <c r="I38" s="1"/>
    </row>
    <row r="39" spans="1:9" ht="15" customHeight="1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</sheetData>
  <sheetProtection algorithmName="SHA-512" hashValue="FVHyKrNqsMzPXAePmGzHfg9fcAJLghAiU411J3oFBRs9umSfNMQp2e+jY7g8HCyihhuTljMwMyy50RyzX4O85Q==" saltValue="C1QO+Dgpg55xFwvpQnrP1Q==" spinCount="100000" sheet="1" objects="1" scenarios="1" selectLockedCells="1"/>
  <mergeCells count="1">
    <mergeCell ref="B3:H38"/>
  </mergeCells>
  <phoneticPr fontId="30" type="noConversion"/>
  <pageMargins left="0.7" right="0.7" top="0.78740157499999996" bottom="0.78740157499999996" header="0.3" footer="0.3"/>
  <pageSetup paperSize="9" scale="78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view="pageLayout" zoomScaleNormal="100" zoomScaleSheetLayoutView="146" workbookViewId="0">
      <selection activeCell="G7" sqref="G7:G15"/>
    </sheetView>
  </sheetViews>
  <sheetFormatPr baseColWidth="10" defaultRowHeight="15" x14ac:dyDescent="0.2"/>
  <cols>
    <col min="1" max="1" width="7.44140625" customWidth="1"/>
    <col min="2" max="2" width="3.5546875" customWidth="1"/>
    <col min="3" max="4" width="16.21875" customWidth="1"/>
    <col min="5" max="5" width="12" customWidth="1"/>
    <col min="6" max="6" width="8.88671875" customWidth="1"/>
    <col min="7" max="7" width="5.5546875" customWidth="1"/>
    <col min="8" max="8" width="8.5546875" customWidth="1"/>
  </cols>
  <sheetData>
    <row r="1" spans="2:8" ht="20.25" x14ac:dyDescent="0.3">
      <c r="B1" s="9" t="str">
        <f>('Ausrichter + Jahr'!B3)</f>
        <v>Marktgemeindepokalschiessen</v>
      </c>
      <c r="D1" s="10"/>
      <c r="E1" s="9">
        <f>('Ausrichter + Jahr'!B5)</f>
        <v>2024</v>
      </c>
    </row>
    <row r="3" spans="2:8" ht="15.75" x14ac:dyDescent="0.25">
      <c r="B3" s="11" t="s">
        <v>7</v>
      </c>
    </row>
    <row r="6" spans="2:8" x14ac:dyDescent="0.2">
      <c r="B6" s="13"/>
      <c r="C6" s="13" t="s">
        <v>9</v>
      </c>
      <c r="D6" s="13" t="s">
        <v>12</v>
      </c>
      <c r="E6" s="13" t="s">
        <v>13</v>
      </c>
      <c r="F6" s="13" t="s">
        <v>1</v>
      </c>
      <c r="G6" s="13" t="s">
        <v>2</v>
      </c>
      <c r="H6" s="13" t="s">
        <v>3</v>
      </c>
    </row>
    <row r="7" spans="2:8" x14ac:dyDescent="0.2">
      <c r="B7" s="29">
        <v>1</v>
      </c>
      <c r="C7" s="29" t="s">
        <v>14</v>
      </c>
      <c r="D7" s="2" t="s">
        <v>30</v>
      </c>
      <c r="E7" s="2" t="s">
        <v>31</v>
      </c>
      <c r="F7" s="29" t="s">
        <v>4</v>
      </c>
      <c r="G7" s="7">
        <v>51</v>
      </c>
      <c r="H7" s="20">
        <f>(G7)</f>
        <v>51</v>
      </c>
    </row>
    <row r="8" spans="2:8" x14ac:dyDescent="0.2">
      <c r="B8" s="32">
        <v>2</v>
      </c>
      <c r="C8" s="32" t="s">
        <v>14</v>
      </c>
      <c r="D8" s="3" t="s">
        <v>32</v>
      </c>
      <c r="E8" s="3" t="s">
        <v>33</v>
      </c>
      <c r="F8" s="32" t="s">
        <v>4</v>
      </c>
      <c r="G8" s="8">
        <v>34</v>
      </c>
      <c r="H8" s="17">
        <f>(G8)</f>
        <v>34</v>
      </c>
    </row>
    <row r="9" spans="2:8" x14ac:dyDescent="0.2">
      <c r="B9" s="32">
        <v>3</v>
      </c>
      <c r="C9" s="32" t="s">
        <v>14</v>
      </c>
      <c r="D9" s="3" t="s">
        <v>34</v>
      </c>
      <c r="E9" s="3" t="s">
        <v>35</v>
      </c>
      <c r="F9" s="32" t="s">
        <v>4</v>
      </c>
      <c r="G9" s="8">
        <v>46</v>
      </c>
      <c r="H9" s="20">
        <f t="shared" ref="H9:H15" si="0">(G9)</f>
        <v>46</v>
      </c>
    </row>
    <row r="10" spans="2:8" x14ac:dyDescent="0.2">
      <c r="B10" s="32">
        <v>4</v>
      </c>
      <c r="C10" s="32" t="s">
        <v>14</v>
      </c>
      <c r="D10" s="3" t="s">
        <v>36</v>
      </c>
      <c r="E10" s="3" t="s">
        <v>37</v>
      </c>
      <c r="F10" s="32" t="s">
        <v>5</v>
      </c>
      <c r="G10" s="8">
        <v>429</v>
      </c>
      <c r="H10" s="17">
        <f>(G10/2.5)</f>
        <v>171.6</v>
      </c>
    </row>
    <row r="11" spans="2:8" x14ac:dyDescent="0.2">
      <c r="B11" s="32">
        <v>5</v>
      </c>
      <c r="C11" s="32" t="s">
        <v>14</v>
      </c>
      <c r="D11" s="3" t="s">
        <v>38</v>
      </c>
      <c r="E11" s="3" t="s">
        <v>39</v>
      </c>
      <c r="F11" s="32" t="s">
        <v>5</v>
      </c>
      <c r="G11" s="8">
        <v>672</v>
      </c>
      <c r="H11" s="20">
        <f>(G11/2.5)</f>
        <v>268.8</v>
      </c>
    </row>
    <row r="12" spans="2:8" x14ac:dyDescent="0.2">
      <c r="B12" s="32">
        <v>6</v>
      </c>
      <c r="C12" s="32" t="s">
        <v>14</v>
      </c>
      <c r="D12" s="3" t="s">
        <v>40</v>
      </c>
      <c r="E12" s="3" t="s">
        <v>41</v>
      </c>
      <c r="F12" s="32" t="s">
        <v>5</v>
      </c>
      <c r="G12" s="8">
        <v>33</v>
      </c>
      <c r="H12" s="17">
        <f>(G12/2.5)</f>
        <v>13.2</v>
      </c>
    </row>
    <row r="13" spans="2:8" x14ac:dyDescent="0.2">
      <c r="B13" s="32">
        <v>7</v>
      </c>
      <c r="C13" s="32" t="s">
        <v>14</v>
      </c>
      <c r="D13" s="3" t="s">
        <v>42</v>
      </c>
      <c r="E13" s="3" t="s">
        <v>43</v>
      </c>
      <c r="F13" s="32" t="s">
        <v>6</v>
      </c>
      <c r="G13" s="8">
        <v>18</v>
      </c>
      <c r="H13" s="20">
        <f t="shared" si="0"/>
        <v>18</v>
      </c>
    </row>
    <row r="14" spans="2:8" x14ac:dyDescent="0.2">
      <c r="B14" s="32">
        <v>8</v>
      </c>
      <c r="C14" s="32" t="s">
        <v>14</v>
      </c>
      <c r="D14" s="3" t="s">
        <v>44</v>
      </c>
      <c r="E14" s="3" t="s">
        <v>45</v>
      </c>
      <c r="F14" s="32" t="s">
        <v>6</v>
      </c>
      <c r="G14" s="8">
        <v>23</v>
      </c>
      <c r="H14" s="17">
        <f t="shared" si="0"/>
        <v>23</v>
      </c>
    </row>
    <row r="15" spans="2:8" x14ac:dyDescent="0.2">
      <c r="B15" s="32">
        <v>9</v>
      </c>
      <c r="C15" s="32" t="s">
        <v>14</v>
      </c>
      <c r="D15" s="3" t="s">
        <v>42</v>
      </c>
      <c r="E15" s="3" t="s">
        <v>46</v>
      </c>
      <c r="F15" s="32" t="s">
        <v>6</v>
      </c>
      <c r="G15" s="8">
        <v>25</v>
      </c>
      <c r="H15" s="20">
        <f t="shared" si="0"/>
        <v>25</v>
      </c>
    </row>
    <row r="16" spans="2:8" ht="18" x14ac:dyDescent="0.25">
      <c r="G16" s="38"/>
      <c r="H16" s="39">
        <f>SUM(H7:H15)</f>
        <v>650.60000000000014</v>
      </c>
    </row>
    <row r="20" spans="3:5" x14ac:dyDescent="0.2">
      <c r="C20" s="13" t="s">
        <v>9</v>
      </c>
      <c r="D20" s="13" t="s">
        <v>18</v>
      </c>
      <c r="E20" s="13" t="s">
        <v>16</v>
      </c>
    </row>
    <row r="21" spans="3:5" ht="18" x14ac:dyDescent="0.25">
      <c r="C21" s="13" t="s">
        <v>14</v>
      </c>
      <c r="D21" s="40">
        <f>H16</f>
        <v>650.60000000000014</v>
      </c>
      <c r="E21" s="24">
        <f>_xlfn.RANK.EQ(D21,D21:D23,1)</f>
        <v>1</v>
      </c>
    </row>
    <row r="22" spans="3:5" ht="18" x14ac:dyDescent="0.25">
      <c r="C22" s="13" t="s">
        <v>11</v>
      </c>
      <c r="D22" s="40">
        <f>Buchenau!H16</f>
        <v>1023.1999999999999</v>
      </c>
      <c r="E22" s="24">
        <f>_xlfn.RANK.EQ(D22,D21:D23,1)</f>
        <v>3</v>
      </c>
    </row>
    <row r="23" spans="3:5" ht="18" x14ac:dyDescent="0.25">
      <c r="C23" s="13" t="s">
        <v>15</v>
      </c>
      <c r="D23" s="40">
        <f>Leibolz!H16</f>
        <v>725.8</v>
      </c>
      <c r="E23" s="24">
        <f>_xlfn.RANK.EQ(D23,D21:D23,1)</f>
        <v>2</v>
      </c>
    </row>
  </sheetData>
  <sheetProtection algorithmName="SHA-512" hashValue="SFQCeX8B7typTsNcB6Ya3XtStu2LZH7qzdMtN54O1IwGt9iojrefoNCeQXRQQBpFe+5szL/CMj5w5ZFfRKnEdA==" saltValue="DZuFIdDAkTz6FInL42uriA==" spinCount="100000" sheet="1" objects="1" scenarios="1" selectLockedCells="1"/>
  <protectedRanges>
    <protectedRange sqref="D7:E15 G7:G15" name="Bereich1"/>
  </protectedRanges>
  <pageMargins left="0.70866141732283472" right="0.70866141732283472" top="0.78740157480314965" bottom="0.78740157480314965" header="0.51181102362204722" footer="0.51181102362204722"/>
  <pageSetup paperSize="9" scale="81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3"/>
  <sheetViews>
    <sheetView view="pageLayout" zoomScaleNormal="100" zoomScaleSheetLayoutView="146" workbookViewId="0">
      <selection activeCell="G15" sqref="G15"/>
    </sheetView>
  </sheetViews>
  <sheetFormatPr baseColWidth="10" defaultRowHeight="15" x14ac:dyDescent="0.2"/>
  <cols>
    <col min="1" max="1" width="7.44140625" customWidth="1"/>
    <col min="2" max="2" width="3.5546875" customWidth="1"/>
    <col min="3" max="4" width="16.21875" customWidth="1"/>
    <col min="5" max="5" width="12" customWidth="1"/>
    <col min="6" max="6" width="8.88671875" customWidth="1"/>
    <col min="7" max="7" width="5.5546875" customWidth="1"/>
    <col min="8" max="8" width="8.44140625" customWidth="1"/>
    <col min="9" max="9" width="8" customWidth="1"/>
  </cols>
  <sheetData>
    <row r="1" spans="2:8" ht="20.25" x14ac:dyDescent="0.3">
      <c r="B1" s="9" t="str">
        <f>('Ausrichter + Jahr'!B3)</f>
        <v>Marktgemeindepokalschiessen</v>
      </c>
      <c r="D1" s="10"/>
      <c r="E1" s="9">
        <f>('Ausrichter + Jahr'!B5)</f>
        <v>2024</v>
      </c>
    </row>
    <row r="3" spans="2:8" ht="15.75" x14ac:dyDescent="0.25">
      <c r="B3" s="11" t="s">
        <v>10</v>
      </c>
      <c r="C3" s="11"/>
    </row>
    <row r="6" spans="2:8" x14ac:dyDescent="0.2">
      <c r="B6" s="13"/>
      <c r="C6" s="13" t="s">
        <v>9</v>
      </c>
      <c r="D6" s="13" t="s">
        <v>12</v>
      </c>
      <c r="E6" s="13" t="s">
        <v>13</v>
      </c>
      <c r="F6" s="13" t="s">
        <v>1</v>
      </c>
      <c r="G6" s="13" t="s">
        <v>2</v>
      </c>
      <c r="H6" s="13" t="s">
        <v>3</v>
      </c>
    </row>
    <row r="7" spans="2:8" x14ac:dyDescent="0.2">
      <c r="B7" s="29">
        <v>1</v>
      </c>
      <c r="C7" s="29" t="s">
        <v>11</v>
      </c>
      <c r="D7" s="2" t="s">
        <v>47</v>
      </c>
      <c r="E7" s="2" t="s">
        <v>48</v>
      </c>
      <c r="F7" s="29" t="s">
        <v>4</v>
      </c>
      <c r="G7" s="7">
        <v>38</v>
      </c>
      <c r="H7" s="20">
        <f>(G7)</f>
        <v>38</v>
      </c>
    </row>
    <row r="8" spans="2:8" x14ac:dyDescent="0.2">
      <c r="B8" s="32">
        <v>2</v>
      </c>
      <c r="C8" s="29" t="s">
        <v>11</v>
      </c>
      <c r="D8" s="3" t="s">
        <v>49</v>
      </c>
      <c r="E8" s="3" t="s">
        <v>50</v>
      </c>
      <c r="F8" s="32" t="s">
        <v>4</v>
      </c>
      <c r="G8" s="8">
        <v>110</v>
      </c>
      <c r="H8" s="17">
        <f>(G8)</f>
        <v>110</v>
      </c>
    </row>
    <row r="9" spans="2:8" x14ac:dyDescent="0.2">
      <c r="B9" s="32">
        <v>3</v>
      </c>
      <c r="C9" s="29" t="s">
        <v>11</v>
      </c>
      <c r="D9" s="3" t="s">
        <v>51</v>
      </c>
      <c r="E9" s="3" t="s">
        <v>52</v>
      </c>
      <c r="F9" s="32" t="s">
        <v>4</v>
      </c>
      <c r="G9" s="8">
        <v>36</v>
      </c>
      <c r="H9" s="20">
        <f t="shared" ref="H9:H15" si="0">(G9)</f>
        <v>36</v>
      </c>
    </row>
    <row r="10" spans="2:8" x14ac:dyDescent="0.2">
      <c r="B10" s="32">
        <v>4</v>
      </c>
      <c r="C10" s="29" t="s">
        <v>11</v>
      </c>
      <c r="D10" s="3" t="s">
        <v>49</v>
      </c>
      <c r="E10" s="3" t="s">
        <v>53</v>
      </c>
      <c r="F10" s="32" t="s">
        <v>5</v>
      </c>
      <c r="G10" s="8">
        <v>944</v>
      </c>
      <c r="H10" s="17">
        <f>(G10/2.5)</f>
        <v>377.6</v>
      </c>
    </row>
    <row r="11" spans="2:8" x14ac:dyDescent="0.2">
      <c r="B11" s="32">
        <v>5</v>
      </c>
      <c r="C11" s="29" t="s">
        <v>11</v>
      </c>
      <c r="D11" s="3" t="s">
        <v>51</v>
      </c>
      <c r="E11" s="3" t="s">
        <v>54</v>
      </c>
      <c r="F11" s="32" t="s">
        <v>5</v>
      </c>
      <c r="G11" s="8">
        <v>468</v>
      </c>
      <c r="H11" s="20">
        <f>(G11/2.5)</f>
        <v>187.2</v>
      </c>
    </row>
    <row r="12" spans="2:8" x14ac:dyDescent="0.2">
      <c r="B12" s="32">
        <v>6</v>
      </c>
      <c r="C12" s="29" t="s">
        <v>11</v>
      </c>
      <c r="D12" s="3" t="s">
        <v>51</v>
      </c>
      <c r="E12" s="3" t="s">
        <v>55</v>
      </c>
      <c r="F12" s="32" t="s">
        <v>5</v>
      </c>
      <c r="G12" s="8">
        <v>161</v>
      </c>
      <c r="H12" s="17">
        <f>(G12/2.5)</f>
        <v>64.400000000000006</v>
      </c>
    </row>
    <row r="13" spans="2:8" x14ac:dyDescent="0.2">
      <c r="B13" s="32">
        <v>7</v>
      </c>
      <c r="C13" s="29" t="s">
        <v>11</v>
      </c>
      <c r="D13" s="3" t="s">
        <v>56</v>
      </c>
      <c r="E13" s="3" t="s">
        <v>57</v>
      </c>
      <c r="F13" s="32" t="s">
        <v>6</v>
      </c>
      <c r="G13" s="8">
        <v>22</v>
      </c>
      <c r="H13" s="20">
        <f t="shared" si="0"/>
        <v>22</v>
      </c>
    </row>
    <row r="14" spans="2:8" x14ac:dyDescent="0.2">
      <c r="B14" s="32">
        <v>8</v>
      </c>
      <c r="C14" s="29" t="s">
        <v>11</v>
      </c>
      <c r="D14" s="3" t="s">
        <v>58</v>
      </c>
      <c r="E14" s="3" t="s">
        <v>59</v>
      </c>
      <c r="F14" s="32" t="s">
        <v>6</v>
      </c>
      <c r="G14" s="8">
        <v>24</v>
      </c>
      <c r="H14" s="17">
        <f t="shared" si="0"/>
        <v>24</v>
      </c>
    </row>
    <row r="15" spans="2:8" x14ac:dyDescent="0.2">
      <c r="B15" s="32">
        <v>9</v>
      </c>
      <c r="C15" s="29" t="s">
        <v>11</v>
      </c>
      <c r="D15" s="3" t="s">
        <v>60</v>
      </c>
      <c r="E15" s="3" t="s">
        <v>61</v>
      </c>
      <c r="F15" s="32" t="s">
        <v>6</v>
      </c>
      <c r="G15" s="8">
        <v>164</v>
      </c>
      <c r="H15" s="20">
        <f t="shared" si="0"/>
        <v>164</v>
      </c>
    </row>
    <row r="16" spans="2:8" ht="18" x14ac:dyDescent="0.25">
      <c r="G16" s="38"/>
      <c r="H16" s="39">
        <f>SUM(H7:H15)</f>
        <v>1023.1999999999999</v>
      </c>
    </row>
    <row r="20" spans="3:5" x14ac:dyDescent="0.2">
      <c r="C20" s="13" t="s">
        <v>9</v>
      </c>
      <c r="D20" s="13" t="s">
        <v>18</v>
      </c>
      <c r="E20" s="13" t="s">
        <v>16</v>
      </c>
    </row>
    <row r="21" spans="3:5" ht="18" x14ac:dyDescent="0.25">
      <c r="C21" s="13" t="s">
        <v>14</v>
      </c>
      <c r="D21" s="40">
        <f>Arzell!H16</f>
        <v>650.60000000000014</v>
      </c>
      <c r="E21" s="24">
        <f>_xlfn.RANK.EQ(D21,D21:D23,1)</f>
        <v>1</v>
      </c>
    </row>
    <row r="22" spans="3:5" ht="18" x14ac:dyDescent="0.25">
      <c r="C22" s="13" t="s">
        <v>11</v>
      </c>
      <c r="D22" s="40">
        <f>Buchenau!H16</f>
        <v>1023.1999999999999</v>
      </c>
      <c r="E22" s="24">
        <f>_xlfn.RANK.EQ(D22,D21:D23,1)</f>
        <v>3</v>
      </c>
    </row>
    <row r="23" spans="3:5" ht="18" x14ac:dyDescent="0.25">
      <c r="C23" s="13" t="s">
        <v>15</v>
      </c>
      <c r="D23" s="40">
        <f>Leibolz!H16</f>
        <v>725.8</v>
      </c>
      <c r="E23" s="24">
        <f>_xlfn.RANK.EQ(D23,D21:D23,1)</f>
        <v>2</v>
      </c>
    </row>
  </sheetData>
  <sheetProtection algorithmName="SHA-512" hashValue="fbXuTmmaif6ooSiJM1QJXyth9PM9Vd/BUnjVQffBA90rmebr2AwVyK4LHlnuMIIbn/eDtJH0GNRYDybd9op7nA==" saltValue="FtQ18+5AbR0FOckijZPF6g==" spinCount="100000" sheet="1" objects="1" scenarios="1" selectLockedCells="1"/>
  <protectedRanges>
    <protectedRange sqref="D7:E15 G7:G15" name="Bereich1"/>
  </protectedRanges>
  <pageMargins left="0.70866141732283472" right="0.70866141732283472" top="0.78740157480314965" bottom="0.78740157480314965" header="0.51181102362204722" footer="0.51181102362204722"/>
  <pageSetup paperSize="9" scale="84" firstPageNumber="0" orientation="portrait" horizontalDpi="300" verticalDpi="300" r:id="rId1"/>
  <headerFooter alignWithMargins="0"/>
  <colBreaks count="1" manualBreakCount="1">
    <brk id="9" max="1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3"/>
  <sheetViews>
    <sheetView view="pageLayout" zoomScaleNormal="100" zoomScaleSheetLayoutView="146" workbookViewId="0">
      <selection activeCell="D7" sqref="D7:E15"/>
    </sheetView>
  </sheetViews>
  <sheetFormatPr baseColWidth="10" defaultRowHeight="15" x14ac:dyDescent="0.2"/>
  <cols>
    <col min="1" max="1" width="7.44140625" customWidth="1"/>
    <col min="2" max="2" width="3.5546875" customWidth="1"/>
    <col min="3" max="4" width="16.21875" customWidth="1"/>
    <col min="5" max="5" width="12" customWidth="1"/>
    <col min="6" max="6" width="8.88671875" customWidth="1"/>
    <col min="7" max="7" width="5.5546875" customWidth="1"/>
    <col min="8" max="8" width="8.21875" customWidth="1"/>
    <col min="9" max="9" width="8" customWidth="1"/>
  </cols>
  <sheetData>
    <row r="1" spans="2:8" ht="20.25" x14ac:dyDescent="0.3">
      <c r="B1" s="9" t="str">
        <f>('Ausrichter + Jahr'!B3)</f>
        <v>Marktgemeindepokalschiessen</v>
      </c>
      <c r="D1" s="10"/>
      <c r="E1" s="9">
        <f>('Ausrichter + Jahr'!B5)</f>
        <v>2024</v>
      </c>
    </row>
    <row r="3" spans="2:8" ht="15.75" x14ac:dyDescent="0.25">
      <c r="B3" s="11" t="s">
        <v>8</v>
      </c>
    </row>
    <row r="6" spans="2:8" x14ac:dyDescent="0.2">
      <c r="B6" s="13"/>
      <c r="C6" s="13" t="s">
        <v>9</v>
      </c>
      <c r="D6" s="13" t="s">
        <v>12</v>
      </c>
      <c r="E6" s="13" t="s">
        <v>13</v>
      </c>
      <c r="F6" s="13" t="s">
        <v>1</v>
      </c>
      <c r="G6" s="13" t="s">
        <v>2</v>
      </c>
      <c r="H6" s="13" t="s">
        <v>3</v>
      </c>
    </row>
    <row r="7" spans="2:8" x14ac:dyDescent="0.2">
      <c r="B7" s="29">
        <v>1</v>
      </c>
      <c r="C7" s="29" t="s">
        <v>15</v>
      </c>
      <c r="D7" s="2" t="s">
        <v>62</v>
      </c>
      <c r="E7" s="2" t="s">
        <v>63</v>
      </c>
      <c r="F7" s="29" t="s">
        <v>4</v>
      </c>
      <c r="G7" s="7">
        <v>19</v>
      </c>
      <c r="H7" s="20">
        <f>(G7)</f>
        <v>19</v>
      </c>
    </row>
    <row r="8" spans="2:8" x14ac:dyDescent="0.2">
      <c r="B8" s="32">
        <v>2</v>
      </c>
      <c r="C8" s="29" t="s">
        <v>15</v>
      </c>
      <c r="D8" s="3" t="s">
        <v>64</v>
      </c>
      <c r="E8" s="3" t="s">
        <v>65</v>
      </c>
      <c r="F8" s="32" t="s">
        <v>4</v>
      </c>
      <c r="G8" s="8">
        <v>30</v>
      </c>
      <c r="H8" s="17">
        <f>(G8)</f>
        <v>30</v>
      </c>
    </row>
    <row r="9" spans="2:8" x14ac:dyDescent="0.2">
      <c r="B9" s="32">
        <v>3</v>
      </c>
      <c r="C9" s="29" t="s">
        <v>15</v>
      </c>
      <c r="D9" s="3" t="s">
        <v>66</v>
      </c>
      <c r="E9" s="3" t="s">
        <v>67</v>
      </c>
      <c r="F9" s="32" t="s">
        <v>4</v>
      </c>
      <c r="G9" s="8">
        <v>63</v>
      </c>
      <c r="H9" s="20">
        <f t="shared" ref="H9:H15" si="0">(G9)</f>
        <v>63</v>
      </c>
    </row>
    <row r="10" spans="2:8" x14ac:dyDescent="0.2">
      <c r="B10" s="32">
        <v>4</v>
      </c>
      <c r="C10" s="29" t="s">
        <v>15</v>
      </c>
      <c r="D10" s="3" t="s">
        <v>68</v>
      </c>
      <c r="E10" s="3" t="s">
        <v>69</v>
      </c>
      <c r="F10" s="32" t="s">
        <v>5</v>
      </c>
      <c r="G10" s="8">
        <v>456</v>
      </c>
      <c r="H10" s="17">
        <f>(G10/2.5)</f>
        <v>182.4</v>
      </c>
    </row>
    <row r="11" spans="2:8" x14ac:dyDescent="0.2">
      <c r="B11" s="32">
        <v>5</v>
      </c>
      <c r="C11" s="29" t="s">
        <v>15</v>
      </c>
      <c r="D11" s="3" t="s">
        <v>70</v>
      </c>
      <c r="E11" s="3" t="s">
        <v>71</v>
      </c>
      <c r="F11" s="32" t="s">
        <v>5</v>
      </c>
      <c r="G11" s="8">
        <v>378</v>
      </c>
      <c r="H11" s="20">
        <f>(G11/2.5)</f>
        <v>151.19999999999999</v>
      </c>
    </row>
    <row r="12" spans="2:8" x14ac:dyDescent="0.2">
      <c r="B12" s="32">
        <v>6</v>
      </c>
      <c r="C12" s="29" t="s">
        <v>15</v>
      </c>
      <c r="D12" s="3" t="s">
        <v>72</v>
      </c>
      <c r="E12" s="3" t="s">
        <v>69</v>
      </c>
      <c r="F12" s="32" t="s">
        <v>5</v>
      </c>
      <c r="G12" s="8">
        <v>378</v>
      </c>
      <c r="H12" s="17">
        <f>(G12/2.5)</f>
        <v>151.19999999999999</v>
      </c>
    </row>
    <row r="13" spans="2:8" x14ac:dyDescent="0.2">
      <c r="B13" s="32">
        <v>7</v>
      </c>
      <c r="C13" s="29" t="s">
        <v>15</v>
      </c>
      <c r="D13" s="3" t="s">
        <v>73</v>
      </c>
      <c r="E13" s="3" t="s">
        <v>74</v>
      </c>
      <c r="F13" s="32" t="s">
        <v>6</v>
      </c>
      <c r="G13" s="8">
        <v>45</v>
      </c>
      <c r="H13" s="20">
        <f t="shared" si="0"/>
        <v>45</v>
      </c>
    </row>
    <row r="14" spans="2:8" x14ac:dyDescent="0.2">
      <c r="B14" s="32">
        <v>8</v>
      </c>
      <c r="C14" s="29" t="s">
        <v>15</v>
      </c>
      <c r="D14" s="3" t="s">
        <v>66</v>
      </c>
      <c r="E14" s="3" t="s">
        <v>57</v>
      </c>
      <c r="F14" s="32" t="s">
        <v>6</v>
      </c>
      <c r="G14" s="8">
        <v>18</v>
      </c>
      <c r="H14" s="17">
        <f t="shared" si="0"/>
        <v>18</v>
      </c>
    </row>
    <row r="15" spans="2:8" x14ac:dyDescent="0.2">
      <c r="B15" s="32">
        <v>9</v>
      </c>
      <c r="C15" s="29" t="s">
        <v>15</v>
      </c>
      <c r="D15" s="3" t="s">
        <v>62</v>
      </c>
      <c r="E15" s="3" t="s">
        <v>75</v>
      </c>
      <c r="F15" s="32" t="s">
        <v>6</v>
      </c>
      <c r="G15" s="8">
        <v>66</v>
      </c>
      <c r="H15" s="20">
        <f t="shared" si="0"/>
        <v>66</v>
      </c>
    </row>
    <row r="16" spans="2:8" ht="18" x14ac:dyDescent="0.25">
      <c r="G16" s="38"/>
      <c r="H16" s="39">
        <f>SUM(H7:H15)</f>
        <v>725.8</v>
      </c>
    </row>
    <row r="20" spans="3:5" x14ac:dyDescent="0.2">
      <c r="C20" s="13" t="s">
        <v>9</v>
      </c>
      <c r="D20" s="13" t="s">
        <v>18</v>
      </c>
      <c r="E20" s="13" t="s">
        <v>16</v>
      </c>
    </row>
    <row r="21" spans="3:5" ht="18" x14ac:dyDescent="0.25">
      <c r="C21" s="13" t="s">
        <v>14</v>
      </c>
      <c r="D21" s="40">
        <f>Arzell!H16</f>
        <v>650.60000000000014</v>
      </c>
      <c r="E21" s="24">
        <f>_xlfn.RANK.EQ(D21,D21:D23,1)</f>
        <v>1</v>
      </c>
    </row>
    <row r="22" spans="3:5" ht="18" x14ac:dyDescent="0.25">
      <c r="C22" s="13" t="s">
        <v>11</v>
      </c>
      <c r="D22" s="40">
        <f>Buchenau!H16</f>
        <v>1023.1999999999999</v>
      </c>
      <c r="E22" s="24">
        <f>_xlfn.RANK.EQ(D22,D21:D23,1)</f>
        <v>3</v>
      </c>
    </row>
    <row r="23" spans="3:5" ht="18" x14ac:dyDescent="0.25">
      <c r="C23" s="13" t="s">
        <v>15</v>
      </c>
      <c r="D23" s="40">
        <f>Leibolz!H16</f>
        <v>725.8</v>
      </c>
      <c r="E23" s="24">
        <f>_xlfn.RANK.EQ(D23,D21:D23,1)</f>
        <v>2</v>
      </c>
    </row>
  </sheetData>
  <sheetProtection algorithmName="SHA-512" hashValue="xkGXr78SswSmvO2frhIJM4lUTc58Aa/7QMIklM00NzszNDvbSoBzhGj54b7GRNcdqSSGbEUEksTBEmveacm7IA==" saltValue="loOvkGLfxwipKaILo++/Ag==" spinCount="100000" sheet="1" objects="1" scenarios="1" selectLockedCells="1"/>
  <protectedRanges>
    <protectedRange sqref="D7:E15 G7:G15" name="Bereich1"/>
  </protectedRanges>
  <pageMargins left="0.70866141732283472" right="0.70866141732283472" top="0.78740157480314965" bottom="0.78740157480314965" header="0.51181102362204722" footer="0.51181102362204722"/>
  <pageSetup paperSize="9" scale="8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56"/>
  <sheetViews>
    <sheetView zoomScaleNormal="100" workbookViewId="0">
      <pane ySplit="6" topLeftCell="A7" activePane="bottomLeft" state="frozen"/>
      <selection pane="bottomLeft" activeCell="D20" sqref="D20"/>
    </sheetView>
  </sheetViews>
  <sheetFormatPr baseColWidth="10" defaultRowHeight="15" x14ac:dyDescent="0.2"/>
  <cols>
    <col min="1" max="1" width="5.77734375" customWidth="1"/>
    <col min="2" max="2" width="3.5546875" customWidth="1"/>
    <col min="3" max="3" width="16.21875" customWidth="1"/>
    <col min="4" max="4" width="17.109375" customWidth="1"/>
    <col min="6" max="6" width="6.44140625" customWidth="1"/>
    <col min="7" max="7" width="0.33203125" customWidth="1"/>
    <col min="9" max="9" width="15" customWidth="1"/>
  </cols>
  <sheetData>
    <row r="1" spans="2:9" ht="20.25" x14ac:dyDescent="0.3">
      <c r="B1" s="9" t="str">
        <f>('Ausrichter + Jahr'!B3)</f>
        <v>Marktgemeindepokalschiessen</v>
      </c>
      <c r="D1" s="10"/>
      <c r="E1" s="9">
        <f>('Ausrichter + Jahr'!B5)</f>
        <v>2024</v>
      </c>
    </row>
    <row r="4" spans="2:9" ht="15.75" x14ac:dyDescent="0.25">
      <c r="B4" s="11" t="s">
        <v>17</v>
      </c>
      <c r="C4" s="11"/>
      <c r="D4" s="54" t="s">
        <v>26</v>
      </c>
      <c r="E4" s="55"/>
      <c r="F4" s="12"/>
    </row>
    <row r="6" spans="2:9" ht="15.75" x14ac:dyDescent="0.25">
      <c r="B6" s="13"/>
      <c r="C6" s="13" t="s">
        <v>0</v>
      </c>
      <c r="D6" s="13" t="s">
        <v>12</v>
      </c>
      <c r="E6" s="13" t="s">
        <v>13</v>
      </c>
      <c r="F6" s="13" t="s">
        <v>2</v>
      </c>
      <c r="G6" s="13" t="s">
        <v>3</v>
      </c>
      <c r="H6" s="14" t="s">
        <v>16</v>
      </c>
    </row>
    <row r="7" spans="2:9" ht="15.75" x14ac:dyDescent="0.25">
      <c r="B7" s="27">
        <v>1</v>
      </c>
      <c r="C7" s="28" t="str">
        <f>Arzell!C7</f>
        <v>Arzell</v>
      </c>
      <c r="D7" s="28" t="str">
        <f>Arzell!D7</f>
        <v>Diwisch</v>
      </c>
      <c r="E7" s="28" t="str">
        <f>Arzell!E7</f>
        <v>Marco</v>
      </c>
      <c r="F7" s="20">
        <f>Arzell!G7</f>
        <v>51</v>
      </c>
      <c r="G7" s="30">
        <f>(F7)</f>
        <v>51</v>
      </c>
      <c r="H7" s="18">
        <f>_xlfn.RANK.EQ(G7,G7:G56,1)</f>
        <v>7</v>
      </c>
      <c r="I7" s="19" t="s">
        <v>14</v>
      </c>
    </row>
    <row r="8" spans="2:9" ht="15.75" x14ac:dyDescent="0.25">
      <c r="B8" s="16">
        <v>2</v>
      </c>
      <c r="C8" s="13" t="s">
        <v>14</v>
      </c>
      <c r="D8" s="13" t="str">
        <f>Arzell!D8</f>
        <v>Käsmann</v>
      </c>
      <c r="E8" s="13" t="str">
        <f>Arzell!E8</f>
        <v>Friedolin</v>
      </c>
      <c r="F8" s="17">
        <f>Arzell!G8</f>
        <v>34</v>
      </c>
      <c r="G8" s="37">
        <f>(F8)</f>
        <v>34</v>
      </c>
      <c r="H8" s="18">
        <f>_xlfn.RANK.EQ(G8,G7:G56,1)</f>
        <v>3</v>
      </c>
      <c r="I8" s="19" t="s">
        <v>11</v>
      </c>
    </row>
    <row r="9" spans="2:9" ht="15.75" x14ac:dyDescent="0.25">
      <c r="B9" s="16">
        <v>3</v>
      </c>
      <c r="C9" s="13" t="str">
        <f>Arzell!C9</f>
        <v>Arzell</v>
      </c>
      <c r="D9" s="13" t="str">
        <f>Arzell!D9</f>
        <v>Vockrodt</v>
      </c>
      <c r="E9" s="13" t="str">
        <f>Arzell!E9</f>
        <v>Moritz</v>
      </c>
      <c r="F9" s="17">
        <f>Arzell!G9</f>
        <v>46</v>
      </c>
      <c r="G9" s="30">
        <f t="shared" ref="G9:G56" si="0">(F9)</f>
        <v>46</v>
      </c>
      <c r="H9" s="18">
        <f>_xlfn.RANK.EQ(G9,G7:G56,1)</f>
        <v>6</v>
      </c>
      <c r="I9" s="19" t="s">
        <v>15</v>
      </c>
    </row>
    <row r="10" spans="2:9" ht="15.75" x14ac:dyDescent="0.25">
      <c r="B10" s="16">
        <v>4</v>
      </c>
      <c r="C10" s="13" t="str">
        <f>Buchenau!C7</f>
        <v>Buchenau</v>
      </c>
      <c r="D10" s="13" t="str">
        <f>Buchenau!D7</f>
        <v>Baldes</v>
      </c>
      <c r="E10" s="13" t="str">
        <f>Buchenau!E7</f>
        <v>Tim</v>
      </c>
      <c r="F10" s="17">
        <f>Buchenau!G7</f>
        <v>38</v>
      </c>
      <c r="G10" s="37">
        <f>(F10)</f>
        <v>38</v>
      </c>
      <c r="H10" s="18">
        <f>_xlfn.RANK.EQ(G10,G7:G56,1)</f>
        <v>5</v>
      </c>
      <c r="I10" s="19" t="s">
        <v>27</v>
      </c>
    </row>
    <row r="11" spans="2:9" ht="15.75" x14ac:dyDescent="0.25">
      <c r="B11" s="16">
        <v>5</v>
      </c>
      <c r="C11" s="13" t="str">
        <f>Buchenau!C8</f>
        <v>Buchenau</v>
      </c>
      <c r="D11" s="13" t="str">
        <f>Buchenau!D8</f>
        <v>Fischer</v>
      </c>
      <c r="E11" s="13" t="str">
        <f>Buchenau!E8</f>
        <v>Birgit</v>
      </c>
      <c r="F11" s="17">
        <f>Buchenau!G8</f>
        <v>110</v>
      </c>
      <c r="G11" s="30">
        <f t="shared" ref="G11:G12" si="1">(F11)</f>
        <v>110</v>
      </c>
      <c r="H11" s="18">
        <f>_xlfn.RANK.EQ(G11,G7:G56,1)</f>
        <v>10</v>
      </c>
      <c r="I11" s="19"/>
    </row>
    <row r="12" spans="2:9" ht="15.75" x14ac:dyDescent="0.25">
      <c r="B12" s="16">
        <v>6</v>
      </c>
      <c r="C12" s="13" t="str">
        <f>Buchenau!C9</f>
        <v>Buchenau</v>
      </c>
      <c r="D12" s="13" t="str">
        <f>Buchenau!D9</f>
        <v>Hutzheimer</v>
      </c>
      <c r="E12" s="13" t="str">
        <f>Buchenau!E9</f>
        <v>Niklas</v>
      </c>
      <c r="F12" s="17">
        <f>Buchenau!G9</f>
        <v>36</v>
      </c>
      <c r="G12" s="37">
        <f t="shared" si="1"/>
        <v>36</v>
      </c>
      <c r="H12" s="24">
        <f>_xlfn.RANK.EQ(G12,G7:G56,1)</f>
        <v>4</v>
      </c>
      <c r="I12" s="19"/>
    </row>
    <row r="13" spans="2:9" ht="15.75" x14ac:dyDescent="0.25">
      <c r="B13" s="16">
        <v>7</v>
      </c>
      <c r="C13" s="13" t="str">
        <f>Leibolz!C7</f>
        <v>Leibolz</v>
      </c>
      <c r="D13" s="13" t="str">
        <f>Leibolz!D7</f>
        <v>Bischof</v>
      </c>
      <c r="E13" s="13" t="str">
        <f>Leibolz!E7</f>
        <v>Jens</v>
      </c>
      <c r="F13" s="17">
        <f>Leibolz!G7</f>
        <v>19</v>
      </c>
      <c r="G13" s="30">
        <f t="shared" si="0"/>
        <v>19</v>
      </c>
      <c r="H13" s="24">
        <f>_xlfn.RANK.EQ(G13,G7:G56,1)</f>
        <v>1</v>
      </c>
      <c r="I13" s="23"/>
    </row>
    <row r="14" spans="2:9" ht="15.75" x14ac:dyDescent="0.25">
      <c r="B14" s="16">
        <v>8</v>
      </c>
      <c r="C14" s="13" t="str">
        <f>Leibolz!C8</f>
        <v>Leibolz</v>
      </c>
      <c r="D14" s="13" t="str">
        <f>Leibolz!D8</f>
        <v>Höfer</v>
      </c>
      <c r="E14" s="13" t="str">
        <f>Leibolz!E8</f>
        <v>Julia</v>
      </c>
      <c r="F14" s="17">
        <f>Leibolz!G8</f>
        <v>30</v>
      </c>
      <c r="G14" s="37">
        <f t="shared" si="0"/>
        <v>30</v>
      </c>
      <c r="H14" s="24">
        <f>_xlfn.RANK.EQ(G14,G7:G56,1)</f>
        <v>2</v>
      </c>
      <c r="I14" s="23"/>
    </row>
    <row r="15" spans="2:9" ht="15.75" x14ac:dyDescent="0.25">
      <c r="B15" s="16">
        <v>9</v>
      </c>
      <c r="C15" s="13" t="str">
        <f>Leibolz!C9</f>
        <v>Leibolz</v>
      </c>
      <c r="D15" s="13" t="str">
        <f>Leibolz!D9</f>
        <v>Wiegand</v>
      </c>
      <c r="E15" s="13" t="str">
        <f>Leibolz!E9</f>
        <v>Adrian</v>
      </c>
      <c r="F15" s="17">
        <f>Leibolz!G9</f>
        <v>63</v>
      </c>
      <c r="G15" s="30">
        <f t="shared" si="0"/>
        <v>63</v>
      </c>
      <c r="H15" s="24">
        <f>_xlfn.RANK.EQ(G15,G7:G56,1)</f>
        <v>8</v>
      </c>
    </row>
    <row r="16" spans="2:9" ht="15.75" x14ac:dyDescent="0.25">
      <c r="B16" s="16">
        <v>10</v>
      </c>
      <c r="C16" s="4" t="s">
        <v>14</v>
      </c>
      <c r="D16" s="4" t="s">
        <v>76</v>
      </c>
      <c r="E16" s="4" t="s">
        <v>77</v>
      </c>
      <c r="F16" s="8">
        <v>76</v>
      </c>
      <c r="G16" s="37">
        <f t="shared" ref="G16:G17" si="2">(F16)</f>
        <v>76</v>
      </c>
      <c r="H16" s="24">
        <f>_xlfn.RANK.EQ(G16,G7:G56,1)</f>
        <v>9</v>
      </c>
    </row>
    <row r="17" spans="2:8" ht="15.75" x14ac:dyDescent="0.25">
      <c r="B17" s="16">
        <v>11</v>
      </c>
      <c r="C17" s="4" t="s">
        <v>11</v>
      </c>
      <c r="D17" s="4" t="s">
        <v>51</v>
      </c>
      <c r="E17" s="4" t="s">
        <v>55</v>
      </c>
      <c r="F17" s="8">
        <v>255</v>
      </c>
      <c r="G17" s="37">
        <f t="shared" si="2"/>
        <v>255</v>
      </c>
      <c r="H17" s="24">
        <f>_xlfn.RANK.EQ(G17,G7:G56,1)</f>
        <v>11</v>
      </c>
    </row>
    <row r="18" spans="2:8" ht="15.75" x14ac:dyDescent="0.25">
      <c r="B18" s="16">
        <v>12</v>
      </c>
      <c r="C18" s="4"/>
      <c r="D18" s="4"/>
      <c r="E18" s="4"/>
      <c r="F18" s="8">
        <v>2000</v>
      </c>
      <c r="G18" s="37">
        <f t="shared" si="0"/>
        <v>2000</v>
      </c>
      <c r="H18" s="24">
        <f>_xlfn.RANK.EQ(G18,G7:G56,1)</f>
        <v>12</v>
      </c>
    </row>
    <row r="19" spans="2:8" ht="15.75" x14ac:dyDescent="0.25">
      <c r="B19" s="16">
        <v>13</v>
      </c>
      <c r="C19" s="4"/>
      <c r="D19" s="4"/>
      <c r="E19" s="4"/>
      <c r="F19" s="8">
        <v>2000</v>
      </c>
      <c r="G19" s="30">
        <f t="shared" si="0"/>
        <v>2000</v>
      </c>
      <c r="H19" s="24">
        <f>_xlfn.RANK.EQ(G19,G7:G56,1)</f>
        <v>12</v>
      </c>
    </row>
    <row r="20" spans="2:8" ht="15.75" x14ac:dyDescent="0.25">
      <c r="B20" s="16">
        <v>14</v>
      </c>
      <c r="C20" s="4"/>
      <c r="D20" s="4"/>
      <c r="E20" s="4"/>
      <c r="F20" s="8">
        <v>2000</v>
      </c>
      <c r="G20" s="37">
        <f t="shared" si="0"/>
        <v>2000</v>
      </c>
      <c r="H20" s="24">
        <f>_xlfn.RANK.EQ(G20,G7:G56,1)</f>
        <v>12</v>
      </c>
    </row>
    <row r="21" spans="2:8" ht="15.75" x14ac:dyDescent="0.25">
      <c r="B21" s="16">
        <v>15</v>
      </c>
      <c r="C21" s="4"/>
      <c r="D21" s="4"/>
      <c r="E21" s="4"/>
      <c r="F21" s="8">
        <v>2000</v>
      </c>
      <c r="G21" s="30">
        <f t="shared" si="0"/>
        <v>2000</v>
      </c>
      <c r="H21" s="24">
        <f>_xlfn.RANK.EQ(G21,G7:G56,1)</f>
        <v>12</v>
      </c>
    </row>
    <row r="22" spans="2:8" ht="15.75" x14ac:dyDescent="0.25">
      <c r="B22" s="16">
        <v>16</v>
      </c>
      <c r="C22" s="4"/>
      <c r="D22" s="4"/>
      <c r="E22" s="4"/>
      <c r="F22" s="8">
        <v>2000</v>
      </c>
      <c r="G22" s="37">
        <f t="shared" si="0"/>
        <v>2000</v>
      </c>
      <c r="H22" s="24">
        <f>_xlfn.RANK.EQ(G22,G7:G56,1)</f>
        <v>12</v>
      </c>
    </row>
    <row r="23" spans="2:8" ht="15.75" x14ac:dyDescent="0.25">
      <c r="B23" s="16">
        <v>17</v>
      </c>
      <c r="C23" s="4"/>
      <c r="D23" s="4"/>
      <c r="E23" s="4"/>
      <c r="F23" s="8">
        <v>2000</v>
      </c>
      <c r="G23" s="30">
        <f t="shared" si="0"/>
        <v>2000</v>
      </c>
      <c r="H23" s="24">
        <f>_xlfn.RANK.EQ(G23,G7:G56,1)</f>
        <v>12</v>
      </c>
    </row>
    <row r="24" spans="2:8" ht="15.75" x14ac:dyDescent="0.25">
      <c r="B24" s="16">
        <v>18</v>
      </c>
      <c r="C24" s="4"/>
      <c r="D24" s="4"/>
      <c r="E24" s="4"/>
      <c r="F24" s="8">
        <v>2000</v>
      </c>
      <c r="G24" s="37">
        <f t="shared" si="0"/>
        <v>2000</v>
      </c>
      <c r="H24" s="24">
        <f>_xlfn.RANK.EQ(G24,G7:G56,1)</f>
        <v>12</v>
      </c>
    </row>
    <row r="25" spans="2:8" ht="15.75" x14ac:dyDescent="0.25">
      <c r="B25" s="16">
        <v>19</v>
      </c>
      <c r="C25" s="4"/>
      <c r="D25" s="4"/>
      <c r="E25" s="4"/>
      <c r="F25" s="8">
        <v>2000</v>
      </c>
      <c r="G25" s="30">
        <f t="shared" si="0"/>
        <v>2000</v>
      </c>
      <c r="H25" s="24">
        <f>_xlfn.RANK.EQ(G25,G7:G56,1)</f>
        <v>12</v>
      </c>
    </row>
    <row r="26" spans="2:8" ht="15.75" x14ac:dyDescent="0.25">
      <c r="B26" s="16">
        <v>20</v>
      </c>
      <c r="C26" s="4"/>
      <c r="D26" s="4"/>
      <c r="E26" s="4"/>
      <c r="F26" s="8">
        <v>2000</v>
      </c>
      <c r="G26" s="37">
        <f t="shared" si="0"/>
        <v>2000</v>
      </c>
      <c r="H26" s="24">
        <f>_xlfn.RANK.EQ(G26,G7:G56,1)</f>
        <v>12</v>
      </c>
    </row>
    <row r="27" spans="2:8" ht="15.75" x14ac:dyDescent="0.25">
      <c r="B27" s="16">
        <v>21</v>
      </c>
      <c r="C27" s="4"/>
      <c r="D27" s="4"/>
      <c r="E27" s="4"/>
      <c r="F27" s="8">
        <v>2000</v>
      </c>
      <c r="G27" s="30">
        <f t="shared" si="0"/>
        <v>2000</v>
      </c>
      <c r="H27" s="24">
        <f>_xlfn.RANK.EQ(G27,G7:G56,1)</f>
        <v>12</v>
      </c>
    </row>
    <row r="28" spans="2:8" ht="15.75" x14ac:dyDescent="0.25">
      <c r="B28" s="16">
        <v>22</v>
      </c>
      <c r="C28" s="4"/>
      <c r="D28" s="4"/>
      <c r="E28" s="4"/>
      <c r="F28" s="8">
        <v>2000</v>
      </c>
      <c r="G28" s="37">
        <f t="shared" si="0"/>
        <v>2000</v>
      </c>
      <c r="H28" s="24">
        <f>_xlfn.RANK.EQ(G28,G7:G56,1)</f>
        <v>12</v>
      </c>
    </row>
    <row r="29" spans="2:8" ht="15.75" x14ac:dyDescent="0.25">
      <c r="B29" s="16">
        <v>23</v>
      </c>
      <c r="C29" s="4"/>
      <c r="D29" s="4"/>
      <c r="E29" s="4"/>
      <c r="F29" s="8">
        <v>2000</v>
      </c>
      <c r="G29" s="30">
        <f t="shared" si="0"/>
        <v>2000</v>
      </c>
      <c r="H29" s="24">
        <f>_xlfn.RANK.EQ(G29,G7:G56,1)</f>
        <v>12</v>
      </c>
    </row>
    <row r="30" spans="2:8" ht="15.75" x14ac:dyDescent="0.25">
      <c r="B30" s="16">
        <v>24</v>
      </c>
      <c r="C30" s="4"/>
      <c r="D30" s="4"/>
      <c r="E30" s="4"/>
      <c r="F30" s="8">
        <v>2000</v>
      </c>
      <c r="G30" s="37">
        <f t="shared" si="0"/>
        <v>2000</v>
      </c>
      <c r="H30" s="24">
        <f>_xlfn.RANK.EQ(G30,G7:G56,1)</f>
        <v>12</v>
      </c>
    </row>
    <row r="31" spans="2:8" ht="15.75" x14ac:dyDescent="0.25">
      <c r="B31" s="16">
        <v>25</v>
      </c>
      <c r="C31" s="4"/>
      <c r="D31" s="4"/>
      <c r="E31" s="4"/>
      <c r="F31" s="8">
        <v>2000</v>
      </c>
      <c r="G31" s="30">
        <f t="shared" si="0"/>
        <v>2000</v>
      </c>
      <c r="H31" s="24">
        <f>_xlfn.RANK.EQ(G31,G7:G56,1)</f>
        <v>12</v>
      </c>
    </row>
    <row r="32" spans="2:8" ht="15.75" x14ac:dyDescent="0.25">
      <c r="B32" s="16">
        <v>26</v>
      </c>
      <c r="C32" s="4"/>
      <c r="D32" s="4"/>
      <c r="E32" s="4"/>
      <c r="F32" s="8">
        <v>2000</v>
      </c>
      <c r="G32" s="37">
        <f t="shared" si="0"/>
        <v>2000</v>
      </c>
      <c r="H32" s="24">
        <f>_xlfn.RANK.EQ(G32,G7:G56,1)</f>
        <v>12</v>
      </c>
    </row>
    <row r="33" spans="2:8" ht="15.75" x14ac:dyDescent="0.25">
      <c r="B33" s="16">
        <v>27</v>
      </c>
      <c r="C33" s="4"/>
      <c r="D33" s="4"/>
      <c r="E33" s="4"/>
      <c r="F33" s="8">
        <v>2000</v>
      </c>
      <c r="G33" s="37">
        <f t="shared" si="0"/>
        <v>2000</v>
      </c>
      <c r="H33" s="24">
        <f>_xlfn.RANK.EQ(G33,G7:G56,1)</f>
        <v>12</v>
      </c>
    </row>
    <row r="34" spans="2:8" ht="15.75" x14ac:dyDescent="0.25">
      <c r="B34" s="16">
        <v>28</v>
      </c>
      <c r="C34" s="4"/>
      <c r="D34" s="4"/>
      <c r="E34" s="4"/>
      <c r="F34" s="8">
        <v>2000</v>
      </c>
      <c r="G34" s="25">
        <f t="shared" si="0"/>
        <v>2000</v>
      </c>
      <c r="H34" s="24">
        <f>_xlfn.RANK.EQ(G34,G7:G56,1)</f>
        <v>12</v>
      </c>
    </row>
    <row r="35" spans="2:8" ht="15.75" x14ac:dyDescent="0.25">
      <c r="B35" s="16">
        <v>29</v>
      </c>
      <c r="C35" s="4"/>
      <c r="D35" s="4"/>
      <c r="E35" s="4"/>
      <c r="F35" s="8">
        <v>2000</v>
      </c>
      <c r="G35" s="26">
        <f t="shared" si="0"/>
        <v>2000</v>
      </c>
      <c r="H35" s="24">
        <f>_xlfn.RANK.EQ(G35,G7:G56,1)</f>
        <v>12</v>
      </c>
    </row>
    <row r="36" spans="2:8" ht="15.75" x14ac:dyDescent="0.25">
      <c r="B36" s="16">
        <v>30</v>
      </c>
      <c r="C36" s="4"/>
      <c r="D36" s="4"/>
      <c r="E36" s="4"/>
      <c r="F36" s="8">
        <v>2000</v>
      </c>
      <c r="G36" s="25">
        <f t="shared" si="0"/>
        <v>2000</v>
      </c>
      <c r="H36" s="24">
        <f>_xlfn.RANK.EQ(G36,G7:G56,1)</f>
        <v>12</v>
      </c>
    </row>
    <row r="37" spans="2:8" ht="15.75" x14ac:dyDescent="0.25">
      <c r="B37" s="16">
        <v>31</v>
      </c>
      <c r="C37" s="4"/>
      <c r="D37" s="4"/>
      <c r="E37" s="4"/>
      <c r="F37" s="8">
        <v>2000</v>
      </c>
      <c r="G37" s="26">
        <f t="shared" si="0"/>
        <v>2000</v>
      </c>
      <c r="H37" s="24">
        <f>_xlfn.RANK.EQ(G37,G7:G56,1)</f>
        <v>12</v>
      </c>
    </row>
    <row r="38" spans="2:8" ht="15.75" x14ac:dyDescent="0.25">
      <c r="B38" s="16">
        <v>32</v>
      </c>
      <c r="C38" s="4"/>
      <c r="D38" s="4"/>
      <c r="E38" s="4"/>
      <c r="F38" s="8">
        <v>2000</v>
      </c>
      <c r="G38" s="25">
        <f t="shared" si="0"/>
        <v>2000</v>
      </c>
      <c r="H38" s="24">
        <f>_xlfn.RANK.EQ(G38,G7:G56,1)</f>
        <v>12</v>
      </c>
    </row>
    <row r="39" spans="2:8" ht="15.75" x14ac:dyDescent="0.25">
      <c r="B39" s="16">
        <v>33</v>
      </c>
      <c r="C39" s="4"/>
      <c r="D39" s="4"/>
      <c r="E39" s="4"/>
      <c r="F39" s="8">
        <v>2000</v>
      </c>
      <c r="G39" s="26">
        <f t="shared" si="0"/>
        <v>2000</v>
      </c>
      <c r="H39" s="24">
        <f>_xlfn.RANK.EQ(G39,G7:G56,1)</f>
        <v>12</v>
      </c>
    </row>
    <row r="40" spans="2:8" ht="15.75" x14ac:dyDescent="0.25">
      <c r="B40" s="16">
        <v>34</v>
      </c>
      <c r="C40" s="4"/>
      <c r="D40" s="4"/>
      <c r="E40" s="4"/>
      <c r="F40" s="8">
        <v>2000</v>
      </c>
      <c r="G40" s="25">
        <f t="shared" si="0"/>
        <v>2000</v>
      </c>
      <c r="H40" s="24">
        <f>_xlfn.RANK.EQ(G40,G7:G56,1)</f>
        <v>12</v>
      </c>
    </row>
    <row r="41" spans="2:8" ht="15.75" x14ac:dyDescent="0.25">
      <c r="B41" s="16">
        <v>35</v>
      </c>
      <c r="C41" s="4"/>
      <c r="D41" s="4"/>
      <c r="E41" s="4"/>
      <c r="F41" s="8">
        <v>2000</v>
      </c>
      <c r="G41" s="26">
        <f t="shared" si="0"/>
        <v>2000</v>
      </c>
      <c r="H41" s="24">
        <f>_xlfn.RANK.EQ(G41,G7:G56,1)</f>
        <v>12</v>
      </c>
    </row>
    <row r="42" spans="2:8" ht="15.75" x14ac:dyDescent="0.25">
      <c r="B42" s="16">
        <v>36</v>
      </c>
      <c r="C42" s="4"/>
      <c r="D42" s="4"/>
      <c r="E42" s="4"/>
      <c r="F42" s="8">
        <v>2000</v>
      </c>
      <c r="G42" s="25">
        <f t="shared" si="0"/>
        <v>2000</v>
      </c>
      <c r="H42" s="24">
        <f>_xlfn.RANK.EQ(G42,G7:G56,1)</f>
        <v>12</v>
      </c>
    </row>
    <row r="43" spans="2:8" ht="15.75" x14ac:dyDescent="0.25">
      <c r="B43" s="16">
        <v>37</v>
      </c>
      <c r="C43" s="4"/>
      <c r="D43" s="4"/>
      <c r="E43" s="4"/>
      <c r="F43" s="8">
        <v>2000</v>
      </c>
      <c r="G43" s="26">
        <f t="shared" si="0"/>
        <v>2000</v>
      </c>
      <c r="H43" s="24">
        <f>_xlfn.RANK.EQ(G43,G7:G56,1)</f>
        <v>12</v>
      </c>
    </row>
    <row r="44" spans="2:8" ht="15.75" x14ac:dyDescent="0.25">
      <c r="B44" s="16">
        <v>38</v>
      </c>
      <c r="C44" s="4"/>
      <c r="D44" s="4"/>
      <c r="E44" s="4"/>
      <c r="F44" s="8">
        <v>2000</v>
      </c>
      <c r="G44" s="25">
        <f t="shared" si="0"/>
        <v>2000</v>
      </c>
      <c r="H44" s="24">
        <f>_xlfn.RANK.EQ(G44,G7:G56,1)</f>
        <v>12</v>
      </c>
    </row>
    <row r="45" spans="2:8" ht="15.75" x14ac:dyDescent="0.25">
      <c r="B45" s="16">
        <v>39</v>
      </c>
      <c r="C45" s="4"/>
      <c r="D45" s="4"/>
      <c r="E45" s="4"/>
      <c r="F45" s="8">
        <v>2000</v>
      </c>
      <c r="G45" s="26">
        <f t="shared" si="0"/>
        <v>2000</v>
      </c>
      <c r="H45" s="24">
        <f>_xlfn.RANK.EQ(G45,G7:G56,1)</f>
        <v>12</v>
      </c>
    </row>
    <row r="46" spans="2:8" ht="15.75" x14ac:dyDescent="0.25">
      <c r="B46" s="16">
        <v>40</v>
      </c>
      <c r="C46" s="4"/>
      <c r="D46" s="4"/>
      <c r="E46" s="4"/>
      <c r="F46" s="8">
        <v>2000</v>
      </c>
      <c r="G46" s="25">
        <f t="shared" si="0"/>
        <v>2000</v>
      </c>
      <c r="H46" s="24">
        <f>_xlfn.RANK.EQ(G46,G7:G56,1)</f>
        <v>12</v>
      </c>
    </row>
    <row r="47" spans="2:8" ht="15.75" x14ac:dyDescent="0.25">
      <c r="B47" s="16">
        <v>41</v>
      </c>
      <c r="C47" s="4"/>
      <c r="D47" s="4"/>
      <c r="E47" s="4"/>
      <c r="F47" s="8">
        <v>2000</v>
      </c>
      <c r="G47" s="26">
        <f t="shared" si="0"/>
        <v>2000</v>
      </c>
      <c r="H47" s="24">
        <f>_xlfn.RANK.EQ(G47,G7:G56,1)</f>
        <v>12</v>
      </c>
    </row>
    <row r="48" spans="2:8" ht="15.75" x14ac:dyDescent="0.25">
      <c r="B48" s="16">
        <v>42</v>
      </c>
      <c r="C48" s="4"/>
      <c r="D48" s="4"/>
      <c r="E48" s="4"/>
      <c r="F48" s="8">
        <v>2000</v>
      </c>
      <c r="G48" s="26">
        <f t="shared" si="0"/>
        <v>2000</v>
      </c>
      <c r="H48" s="24">
        <f>_xlfn.RANK.EQ(G48,G7:G56,1)</f>
        <v>12</v>
      </c>
    </row>
    <row r="49" spans="2:8" ht="15.75" x14ac:dyDescent="0.25">
      <c r="B49" s="16">
        <v>43</v>
      </c>
      <c r="C49" s="4"/>
      <c r="D49" s="4"/>
      <c r="E49" s="4"/>
      <c r="F49" s="8">
        <v>2000</v>
      </c>
      <c r="G49" s="25">
        <f t="shared" si="0"/>
        <v>2000</v>
      </c>
      <c r="H49" s="24">
        <f>_xlfn.RANK.EQ(G49,G7:G56,1)</f>
        <v>12</v>
      </c>
    </row>
    <row r="50" spans="2:8" ht="15.75" x14ac:dyDescent="0.25">
      <c r="B50" s="16">
        <v>44</v>
      </c>
      <c r="C50" s="4"/>
      <c r="D50" s="4"/>
      <c r="E50" s="4"/>
      <c r="F50" s="8">
        <v>2000</v>
      </c>
      <c r="G50" s="26">
        <f t="shared" si="0"/>
        <v>2000</v>
      </c>
      <c r="H50" s="24">
        <f>_xlfn.RANK.EQ(G50,G7:G56,1)</f>
        <v>12</v>
      </c>
    </row>
    <row r="51" spans="2:8" ht="15.75" x14ac:dyDescent="0.25">
      <c r="B51" s="16">
        <v>45</v>
      </c>
      <c r="C51" s="4"/>
      <c r="D51" s="4"/>
      <c r="E51" s="4"/>
      <c r="F51" s="8">
        <v>2000</v>
      </c>
      <c r="G51" s="25">
        <f t="shared" si="0"/>
        <v>2000</v>
      </c>
      <c r="H51" s="24">
        <f>_xlfn.RANK.EQ(G51,G7:G56,1)</f>
        <v>12</v>
      </c>
    </row>
    <row r="52" spans="2:8" ht="15.75" x14ac:dyDescent="0.25">
      <c r="B52" s="16">
        <v>46</v>
      </c>
      <c r="C52" s="4"/>
      <c r="D52" s="4"/>
      <c r="E52" s="4"/>
      <c r="F52" s="8">
        <v>2000</v>
      </c>
      <c r="G52" s="26">
        <f t="shared" si="0"/>
        <v>2000</v>
      </c>
      <c r="H52" s="24">
        <f>_xlfn.RANK.EQ(G52,G7:G56,1)</f>
        <v>12</v>
      </c>
    </row>
    <row r="53" spans="2:8" ht="15.75" x14ac:dyDescent="0.25">
      <c r="B53" s="16">
        <v>47</v>
      </c>
      <c r="C53" s="4"/>
      <c r="D53" s="4"/>
      <c r="E53" s="4"/>
      <c r="F53" s="8">
        <v>2000</v>
      </c>
      <c r="G53" s="25">
        <f t="shared" si="0"/>
        <v>2000</v>
      </c>
      <c r="H53" s="24">
        <f>_xlfn.RANK.EQ(G53,G7:G56,1)</f>
        <v>12</v>
      </c>
    </row>
    <row r="54" spans="2:8" ht="15.75" x14ac:dyDescent="0.25">
      <c r="B54" s="16">
        <v>48</v>
      </c>
      <c r="C54" s="4"/>
      <c r="D54" s="4"/>
      <c r="E54" s="4"/>
      <c r="F54" s="8">
        <v>2000</v>
      </c>
      <c r="G54" s="26">
        <f t="shared" si="0"/>
        <v>2000</v>
      </c>
      <c r="H54" s="24">
        <f>_xlfn.RANK.EQ(G54,G7:G56,1)</f>
        <v>12</v>
      </c>
    </row>
    <row r="55" spans="2:8" ht="15.75" x14ac:dyDescent="0.25">
      <c r="B55" s="16">
        <v>49</v>
      </c>
      <c r="C55" s="4"/>
      <c r="D55" s="4"/>
      <c r="E55" s="4"/>
      <c r="F55" s="8">
        <v>2000</v>
      </c>
      <c r="G55" s="25">
        <f t="shared" si="0"/>
        <v>2000</v>
      </c>
      <c r="H55" s="24">
        <f>_xlfn.RANK.EQ(G55,G7:G56,1)</f>
        <v>12</v>
      </c>
    </row>
    <row r="56" spans="2:8" ht="15.75" x14ac:dyDescent="0.25">
      <c r="B56" s="16">
        <v>50</v>
      </c>
      <c r="C56" s="4"/>
      <c r="D56" s="4"/>
      <c r="E56" s="4"/>
      <c r="F56" s="8">
        <v>2000</v>
      </c>
      <c r="G56" s="26">
        <f t="shared" si="0"/>
        <v>2000</v>
      </c>
      <c r="H56" s="24">
        <f>_xlfn.RANK.EQ(G56,G7:G56,1)</f>
        <v>12</v>
      </c>
    </row>
  </sheetData>
  <sheetProtection algorithmName="SHA-512" hashValue="WfcoxcuVPPpPgnNRvpLGsVdxbaImjt/34u+MZmlgKraBmduO00uMUKOwYCUWOMMx5EvmsxTEoF7XstsSzSM+sg==" saltValue="TENAPwQwLLJRNK6zCYvDqQ==" spinCount="100000" sheet="1" objects="1" scenarios="1" selectLockedCells="1"/>
  <protectedRanges>
    <protectedRange sqref="C16:F56" name="Bereich1"/>
  </protectedRanges>
  <mergeCells count="1">
    <mergeCell ref="D4:E4"/>
  </mergeCells>
  <conditionalFormatting sqref="H7:H56">
    <cfRule type="expression" dxfId="2" priority="1">
      <formula>H7=MIN(H$7:H$56)</formula>
    </cfRule>
  </conditionalFormatting>
  <dataValidations count="2">
    <dataValidation type="list" allowBlank="1" showInputMessage="1" showErrorMessage="1" sqref="C7:C15" xr:uid="{00000000-0002-0000-0300-000000000000}">
      <formula1>$I$7:$I$9</formula1>
    </dataValidation>
    <dataValidation type="list" allowBlank="1" showInputMessage="1" showErrorMessage="1" sqref="C16:C56" xr:uid="{5E0D9885-10CC-4E85-86C2-2737B0768454}">
      <formula1>$I$7:$I$11</formula1>
    </dataValidation>
  </dataValidation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E7BF-EA22-45A6-AC9B-F1C7C1DE17B2}">
  <dimension ref="B1:I62"/>
  <sheetViews>
    <sheetView zoomScaleNormal="100" workbookViewId="0">
      <pane ySplit="6" topLeftCell="A7" activePane="bottomLeft" state="frozen"/>
      <selection pane="bottomLeft" activeCell="C17" sqref="C17"/>
    </sheetView>
  </sheetViews>
  <sheetFormatPr baseColWidth="10" defaultRowHeight="15" x14ac:dyDescent="0.2"/>
  <cols>
    <col min="1" max="1" width="5.77734375" customWidth="1"/>
    <col min="2" max="2" width="3.5546875" customWidth="1"/>
    <col min="3" max="3" width="16.21875" customWidth="1"/>
    <col min="4" max="4" width="17.109375" customWidth="1"/>
    <col min="6" max="6" width="7.109375" customWidth="1"/>
    <col min="7" max="7" width="8.109375" customWidth="1"/>
    <col min="9" max="9" width="14.109375" customWidth="1"/>
  </cols>
  <sheetData>
    <row r="1" spans="2:9" ht="20.25" x14ac:dyDescent="0.3">
      <c r="B1" s="9" t="str">
        <f>('Ausrichter + Jahr'!B3)</f>
        <v>Marktgemeindepokalschiessen</v>
      </c>
      <c r="D1" s="10"/>
      <c r="E1" s="9">
        <f>('Ausrichter + Jahr'!B5)</f>
        <v>2024</v>
      </c>
    </row>
    <row r="4" spans="2:9" ht="15.75" x14ac:dyDescent="0.25">
      <c r="B4" s="11" t="s">
        <v>19</v>
      </c>
      <c r="C4" s="11"/>
      <c r="D4" s="54" t="s">
        <v>26</v>
      </c>
      <c r="E4" s="55"/>
      <c r="F4" s="12"/>
    </row>
    <row r="6" spans="2:9" ht="15.75" x14ac:dyDescent="0.25">
      <c r="B6" s="13"/>
      <c r="C6" s="13" t="s">
        <v>0</v>
      </c>
      <c r="D6" s="13" t="s">
        <v>12</v>
      </c>
      <c r="E6" s="13" t="s">
        <v>13</v>
      </c>
      <c r="F6" s="13" t="s">
        <v>2</v>
      </c>
      <c r="G6" s="13" t="s">
        <v>3</v>
      </c>
      <c r="H6" s="14" t="s">
        <v>16</v>
      </c>
    </row>
    <row r="7" spans="2:9" ht="15.75" x14ac:dyDescent="0.25">
      <c r="B7" s="27">
        <v>1</v>
      </c>
      <c r="C7" s="28" t="str">
        <f>Arzell!C10</f>
        <v>Arzell</v>
      </c>
      <c r="D7" s="28" t="str">
        <f>Arzell!D10</f>
        <v>Schwalbach</v>
      </c>
      <c r="E7" s="28" t="str">
        <f>Arzell!E10</f>
        <v>Mario</v>
      </c>
      <c r="F7" s="29">
        <f>Arzell!G10</f>
        <v>429</v>
      </c>
      <c r="G7" s="30">
        <f t="shared" ref="G7:G12" si="0">(F7/2.5)</f>
        <v>171.6</v>
      </c>
      <c r="H7" s="18">
        <f>_xlfn.RANK.EQ(G7,G7:G56,1)</f>
        <v>5</v>
      </c>
      <c r="I7" s="31" t="s">
        <v>14</v>
      </c>
    </row>
    <row r="8" spans="2:9" ht="15.75" x14ac:dyDescent="0.25">
      <c r="B8" s="16">
        <v>2</v>
      </c>
      <c r="C8" s="13" t="str">
        <f>Arzell!C11</f>
        <v>Arzell</v>
      </c>
      <c r="D8" s="13" t="str">
        <f>Arzell!D11</f>
        <v>Scheich</v>
      </c>
      <c r="E8" s="13" t="str">
        <f>Arzell!E11</f>
        <v>Klaus-Jürgen</v>
      </c>
      <c r="F8" s="32">
        <f>Arzell!G11</f>
        <v>672</v>
      </c>
      <c r="G8" s="30">
        <f t="shared" si="0"/>
        <v>268.8</v>
      </c>
      <c r="H8" s="18">
        <f>_xlfn.RANK.EQ(G8,G7:G56,1)</f>
        <v>9</v>
      </c>
      <c r="I8" s="19" t="s">
        <v>11</v>
      </c>
    </row>
    <row r="9" spans="2:9" ht="15.75" x14ac:dyDescent="0.25">
      <c r="B9" s="16">
        <v>3</v>
      </c>
      <c r="C9" s="13" t="str">
        <f>Arzell!C12</f>
        <v>Arzell</v>
      </c>
      <c r="D9" s="13" t="str">
        <f>Arzell!D12</f>
        <v>Trost</v>
      </c>
      <c r="E9" s="13" t="str">
        <f>Arzell!E12</f>
        <v>Klaus-Dieter</v>
      </c>
      <c r="F9" s="32">
        <f>Arzell!G12</f>
        <v>33</v>
      </c>
      <c r="G9" s="30">
        <f t="shared" si="0"/>
        <v>13.2</v>
      </c>
      <c r="H9" s="18">
        <f>_xlfn.RANK.EQ(G9,G7:G56,1)</f>
        <v>1</v>
      </c>
      <c r="I9" s="19" t="s">
        <v>15</v>
      </c>
    </row>
    <row r="10" spans="2:9" ht="15.75" x14ac:dyDescent="0.25">
      <c r="B10" s="16">
        <v>4</v>
      </c>
      <c r="C10" s="13" t="str">
        <f>Buchenau!C10</f>
        <v>Buchenau</v>
      </c>
      <c r="D10" s="13" t="str">
        <f>Buchenau!D10</f>
        <v>Fischer</v>
      </c>
      <c r="E10" s="13" t="str">
        <f>Buchenau!E10</f>
        <v>Achim</v>
      </c>
      <c r="F10" s="32">
        <f>Buchenau!G10</f>
        <v>944</v>
      </c>
      <c r="G10" s="30">
        <f t="shared" si="0"/>
        <v>377.6</v>
      </c>
      <c r="H10" s="18">
        <f>_xlfn.RANK.EQ(G10,G7:G56,1)</f>
        <v>10</v>
      </c>
      <c r="I10" s="19" t="s">
        <v>27</v>
      </c>
    </row>
    <row r="11" spans="2:9" ht="15.75" x14ac:dyDescent="0.25">
      <c r="B11" s="16">
        <v>5</v>
      </c>
      <c r="C11" s="13" t="str">
        <f>Buchenau!C11</f>
        <v>Buchenau</v>
      </c>
      <c r="D11" s="13" t="str">
        <f>Buchenau!D11</f>
        <v>Hutzheimer</v>
      </c>
      <c r="E11" s="13" t="str">
        <f>Buchenau!E11</f>
        <v>Dirk</v>
      </c>
      <c r="F11" s="32">
        <f>Buchenau!G11</f>
        <v>468</v>
      </c>
      <c r="G11" s="30">
        <f t="shared" si="0"/>
        <v>187.2</v>
      </c>
      <c r="H11" s="18">
        <f>_xlfn.RANK.EQ(G11,G7:G56,1)</f>
        <v>7</v>
      </c>
      <c r="I11" s="19"/>
    </row>
    <row r="12" spans="2:9" ht="15.75" x14ac:dyDescent="0.25">
      <c r="B12" s="16">
        <v>6</v>
      </c>
      <c r="C12" s="13" t="str">
        <f>Buchenau!C12</f>
        <v>Buchenau</v>
      </c>
      <c r="D12" s="13" t="str">
        <f>Buchenau!D12</f>
        <v>Hutzheimer</v>
      </c>
      <c r="E12" s="13" t="str">
        <f>Buchenau!E12</f>
        <v>Frank</v>
      </c>
      <c r="F12" s="32">
        <f>Buchenau!G12</f>
        <v>161</v>
      </c>
      <c r="G12" s="30">
        <f t="shared" si="0"/>
        <v>64.400000000000006</v>
      </c>
      <c r="H12" s="24">
        <f>_xlfn.RANK.EQ(G12,G7:G56,1)</f>
        <v>2</v>
      </c>
      <c r="I12" s="33"/>
    </row>
    <row r="13" spans="2:9" ht="15.75" x14ac:dyDescent="0.25">
      <c r="B13" s="16">
        <v>7</v>
      </c>
      <c r="C13" s="13" t="str">
        <f>Leibolz!C13</f>
        <v>Leibolz</v>
      </c>
      <c r="D13" s="13" t="str">
        <f>Leibolz!D10</f>
        <v>Rudolf</v>
      </c>
      <c r="E13" s="13" t="str">
        <f>Leibolz!E10</f>
        <v>Mike</v>
      </c>
      <c r="F13" s="32">
        <f>Leibolz!G10</f>
        <v>456</v>
      </c>
      <c r="G13" s="30">
        <f>(F13/2.5)</f>
        <v>182.4</v>
      </c>
      <c r="H13" s="24">
        <f>_xlfn.RANK.EQ(G13,G7:G56,1)</f>
        <v>6</v>
      </c>
      <c r="I13" s="23"/>
    </row>
    <row r="14" spans="2:9" ht="15.75" x14ac:dyDescent="0.25">
      <c r="B14" s="16">
        <v>8</v>
      </c>
      <c r="C14" s="13" t="str">
        <f>Leibolz!C14</f>
        <v>Leibolz</v>
      </c>
      <c r="D14" s="13" t="str">
        <f>Leibolz!D11</f>
        <v>Möller</v>
      </c>
      <c r="E14" s="13" t="str">
        <f>Leibolz!E11</f>
        <v>Dominik</v>
      </c>
      <c r="F14" s="32">
        <f>Leibolz!G11</f>
        <v>378</v>
      </c>
      <c r="G14" s="30">
        <f t="shared" ref="G14:G56" si="1">(F14/2.5)</f>
        <v>151.19999999999999</v>
      </c>
      <c r="H14" s="24">
        <f>_xlfn.RANK.EQ(G14,G7:G56,1)</f>
        <v>3</v>
      </c>
    </row>
    <row r="15" spans="2:9" ht="15.75" x14ac:dyDescent="0.25">
      <c r="B15" s="16">
        <v>9</v>
      </c>
      <c r="C15" s="13" t="str">
        <f>Leibolz!C15</f>
        <v>Leibolz</v>
      </c>
      <c r="D15" s="13" t="str">
        <f>Leibolz!D12</f>
        <v>Ave</v>
      </c>
      <c r="E15" s="13" t="str">
        <f>Leibolz!E12</f>
        <v>Mike</v>
      </c>
      <c r="F15" s="32">
        <f>Leibolz!G12</f>
        <v>378</v>
      </c>
      <c r="G15" s="30">
        <f t="shared" si="1"/>
        <v>151.19999999999999</v>
      </c>
      <c r="H15" s="24">
        <f>_xlfn.RANK.EQ(G15,G7:G56,1)</f>
        <v>3</v>
      </c>
    </row>
    <row r="16" spans="2:9" ht="15.75" x14ac:dyDescent="0.25">
      <c r="B16" s="16">
        <v>10</v>
      </c>
      <c r="C16" s="4" t="s">
        <v>14</v>
      </c>
      <c r="D16" s="4" t="s">
        <v>76</v>
      </c>
      <c r="E16" s="4" t="s">
        <v>78</v>
      </c>
      <c r="F16" s="3">
        <v>539</v>
      </c>
      <c r="G16" s="30">
        <f t="shared" si="1"/>
        <v>215.6</v>
      </c>
      <c r="H16" s="24">
        <f>_xlfn.RANK.EQ(G16,G7:G56,1)</f>
        <v>8</v>
      </c>
    </row>
    <row r="17" spans="2:8" ht="15.75" x14ac:dyDescent="0.25">
      <c r="B17" s="16">
        <v>11</v>
      </c>
      <c r="C17" s="4"/>
      <c r="D17" s="4"/>
      <c r="E17" s="4"/>
      <c r="F17" s="3">
        <v>2000</v>
      </c>
      <c r="G17" s="30">
        <f t="shared" si="1"/>
        <v>800</v>
      </c>
      <c r="H17" s="24">
        <f>_xlfn.RANK.EQ(G17,G7:G56,1)</f>
        <v>11</v>
      </c>
    </row>
    <row r="18" spans="2:8" ht="15.75" x14ac:dyDescent="0.25">
      <c r="B18" s="16">
        <v>12</v>
      </c>
      <c r="C18" s="4"/>
      <c r="D18" s="4"/>
      <c r="E18" s="4"/>
      <c r="F18" s="3">
        <v>2000</v>
      </c>
      <c r="G18" s="30">
        <f t="shared" si="1"/>
        <v>800</v>
      </c>
      <c r="H18" s="24">
        <f>_xlfn.RANK.EQ(G18,G7:G56,1)</f>
        <v>11</v>
      </c>
    </row>
    <row r="19" spans="2:8" ht="15.75" x14ac:dyDescent="0.25">
      <c r="B19" s="16">
        <v>13</v>
      </c>
      <c r="C19" s="4"/>
      <c r="D19" s="4"/>
      <c r="E19" s="4"/>
      <c r="F19" s="3">
        <v>2000</v>
      </c>
      <c r="G19" s="30">
        <f t="shared" si="1"/>
        <v>800</v>
      </c>
      <c r="H19" s="24">
        <f>_xlfn.RANK.EQ(G19,G7:G56,1)</f>
        <v>11</v>
      </c>
    </row>
    <row r="20" spans="2:8" ht="15.75" x14ac:dyDescent="0.25">
      <c r="B20" s="16">
        <v>14</v>
      </c>
      <c r="C20" s="4"/>
      <c r="D20" s="4"/>
      <c r="E20" s="4"/>
      <c r="F20" s="3">
        <v>2000</v>
      </c>
      <c r="G20" s="30">
        <f t="shared" si="1"/>
        <v>800</v>
      </c>
      <c r="H20" s="24">
        <f>_xlfn.RANK.EQ(G20,G7:G56,1)</f>
        <v>11</v>
      </c>
    </row>
    <row r="21" spans="2:8" ht="15.75" x14ac:dyDescent="0.25">
      <c r="B21" s="16">
        <v>15</v>
      </c>
      <c r="C21" s="4"/>
      <c r="D21" s="4"/>
      <c r="E21" s="4"/>
      <c r="F21" s="3">
        <v>2000</v>
      </c>
      <c r="G21" s="30">
        <f t="shared" si="1"/>
        <v>800</v>
      </c>
      <c r="H21" s="24">
        <f>_xlfn.RANK.EQ(G21,G7:G56,1)</f>
        <v>11</v>
      </c>
    </row>
    <row r="22" spans="2:8" ht="15.75" x14ac:dyDescent="0.25">
      <c r="B22" s="16">
        <v>16</v>
      </c>
      <c r="C22" s="4"/>
      <c r="D22" s="4"/>
      <c r="E22" s="4"/>
      <c r="F22" s="3">
        <v>2000</v>
      </c>
      <c r="G22" s="30">
        <f t="shared" si="1"/>
        <v>800</v>
      </c>
      <c r="H22" s="24">
        <f>_xlfn.RANK.EQ(G22,G7:G56,1)</f>
        <v>11</v>
      </c>
    </row>
    <row r="23" spans="2:8" ht="15.75" x14ac:dyDescent="0.25">
      <c r="B23" s="16">
        <v>17</v>
      </c>
      <c r="C23" s="4"/>
      <c r="D23" s="4"/>
      <c r="E23" s="4"/>
      <c r="F23" s="3">
        <v>2000</v>
      </c>
      <c r="G23" s="30">
        <f t="shared" si="1"/>
        <v>800</v>
      </c>
      <c r="H23" s="24">
        <f>_xlfn.RANK.EQ(G23,G7:G56,1)</f>
        <v>11</v>
      </c>
    </row>
    <row r="24" spans="2:8" ht="15.75" x14ac:dyDescent="0.25">
      <c r="B24" s="16">
        <v>18</v>
      </c>
      <c r="C24" s="4"/>
      <c r="D24" s="4"/>
      <c r="E24" s="4"/>
      <c r="F24" s="3">
        <v>2000</v>
      </c>
      <c r="G24" s="30">
        <f t="shared" si="1"/>
        <v>800</v>
      </c>
      <c r="H24" s="24">
        <f>_xlfn.RANK.EQ(G24,G7:G56,1)</f>
        <v>11</v>
      </c>
    </row>
    <row r="25" spans="2:8" ht="15.75" x14ac:dyDescent="0.25">
      <c r="B25" s="16">
        <v>19</v>
      </c>
      <c r="C25" s="4"/>
      <c r="D25" s="4"/>
      <c r="E25" s="4"/>
      <c r="F25" s="3">
        <v>2000</v>
      </c>
      <c r="G25" s="30">
        <f t="shared" si="1"/>
        <v>800</v>
      </c>
      <c r="H25" s="24">
        <f>_xlfn.RANK.EQ(G25,G7:G56,1)</f>
        <v>11</v>
      </c>
    </row>
    <row r="26" spans="2:8" ht="15.75" x14ac:dyDescent="0.25">
      <c r="B26" s="16">
        <v>20</v>
      </c>
      <c r="C26" s="4"/>
      <c r="D26" s="4"/>
      <c r="E26" s="4"/>
      <c r="F26" s="3">
        <v>2000</v>
      </c>
      <c r="G26" s="30">
        <f t="shared" si="1"/>
        <v>800</v>
      </c>
      <c r="H26" s="24">
        <f>_xlfn.RANK.EQ(G26,G7:G56,1)</f>
        <v>11</v>
      </c>
    </row>
    <row r="27" spans="2:8" ht="15.75" x14ac:dyDescent="0.25">
      <c r="B27" s="16">
        <v>21</v>
      </c>
      <c r="C27" s="4"/>
      <c r="D27" s="4"/>
      <c r="E27" s="4"/>
      <c r="F27" s="3">
        <v>2000</v>
      </c>
      <c r="G27" s="30">
        <f t="shared" si="1"/>
        <v>800</v>
      </c>
      <c r="H27" s="24">
        <f>_xlfn.RANK.EQ(G27,G7:G56,1)</f>
        <v>11</v>
      </c>
    </row>
    <row r="28" spans="2:8" ht="15.75" x14ac:dyDescent="0.25">
      <c r="B28" s="16">
        <v>22</v>
      </c>
      <c r="C28" s="4"/>
      <c r="D28" s="4"/>
      <c r="E28" s="4"/>
      <c r="F28" s="3">
        <v>2000</v>
      </c>
      <c r="G28" s="30">
        <f t="shared" si="1"/>
        <v>800</v>
      </c>
      <c r="H28" s="24">
        <f>_xlfn.RANK.EQ(G28,G7:G56,1)</f>
        <v>11</v>
      </c>
    </row>
    <row r="29" spans="2:8" ht="15.75" x14ac:dyDescent="0.25">
      <c r="B29" s="16">
        <v>23</v>
      </c>
      <c r="C29" s="4"/>
      <c r="D29" s="4"/>
      <c r="E29" s="4"/>
      <c r="F29" s="3">
        <v>2000</v>
      </c>
      <c r="G29" s="30">
        <f t="shared" si="1"/>
        <v>800</v>
      </c>
      <c r="H29" s="24">
        <f>_xlfn.RANK.EQ(G29,G7:G56,1)</f>
        <v>11</v>
      </c>
    </row>
    <row r="30" spans="2:8" ht="15.75" x14ac:dyDescent="0.25">
      <c r="B30" s="16">
        <v>24</v>
      </c>
      <c r="C30" s="4"/>
      <c r="D30" s="4"/>
      <c r="E30" s="4"/>
      <c r="F30" s="3">
        <v>2000</v>
      </c>
      <c r="G30" s="30">
        <f t="shared" si="1"/>
        <v>800</v>
      </c>
      <c r="H30" s="24">
        <f>_xlfn.RANK.EQ(G30,G7:G56,1)</f>
        <v>11</v>
      </c>
    </row>
    <row r="31" spans="2:8" ht="15.75" x14ac:dyDescent="0.25">
      <c r="B31" s="16">
        <v>25</v>
      </c>
      <c r="C31" s="4"/>
      <c r="D31" s="4"/>
      <c r="E31" s="4"/>
      <c r="F31" s="3">
        <v>2000</v>
      </c>
      <c r="G31" s="30">
        <f t="shared" si="1"/>
        <v>800</v>
      </c>
      <c r="H31" s="24">
        <f>_xlfn.RANK.EQ(G31,G7:G56,1)</f>
        <v>11</v>
      </c>
    </row>
    <row r="32" spans="2:8" ht="15.75" x14ac:dyDescent="0.25">
      <c r="B32" s="16">
        <v>26</v>
      </c>
      <c r="C32" s="4"/>
      <c r="D32" s="4"/>
      <c r="E32" s="4"/>
      <c r="F32" s="3">
        <v>2000</v>
      </c>
      <c r="G32" s="30">
        <f t="shared" si="1"/>
        <v>800</v>
      </c>
      <c r="H32" s="24">
        <f>_xlfn.RANK.EQ(G32,G7:G56,1)</f>
        <v>11</v>
      </c>
    </row>
    <row r="33" spans="2:8" ht="15.75" x14ac:dyDescent="0.25">
      <c r="B33" s="16">
        <v>27</v>
      </c>
      <c r="C33" s="4"/>
      <c r="D33" s="4"/>
      <c r="E33" s="4"/>
      <c r="F33" s="3">
        <v>2000</v>
      </c>
      <c r="G33" s="30">
        <f t="shared" si="1"/>
        <v>800</v>
      </c>
      <c r="H33" s="24">
        <f>_xlfn.RANK.EQ(G33,G7:G56,1)</f>
        <v>11</v>
      </c>
    </row>
    <row r="34" spans="2:8" ht="15.75" x14ac:dyDescent="0.25">
      <c r="B34" s="16">
        <v>28</v>
      </c>
      <c r="C34" s="4"/>
      <c r="D34" s="4"/>
      <c r="E34" s="4"/>
      <c r="F34" s="3">
        <v>2000</v>
      </c>
      <c r="G34" s="30">
        <f t="shared" si="1"/>
        <v>800</v>
      </c>
      <c r="H34" s="24">
        <f>_xlfn.RANK.EQ(G34,G7:G56,1)</f>
        <v>11</v>
      </c>
    </row>
    <row r="35" spans="2:8" ht="15.75" x14ac:dyDescent="0.25">
      <c r="B35" s="16">
        <v>29</v>
      </c>
      <c r="C35" s="4"/>
      <c r="D35" s="4"/>
      <c r="E35" s="4"/>
      <c r="F35" s="8">
        <v>2000</v>
      </c>
      <c r="G35" s="25">
        <f t="shared" si="1"/>
        <v>800</v>
      </c>
      <c r="H35" s="24">
        <f>_xlfn.RANK.EQ(G35,G7:G56,1)</f>
        <v>11</v>
      </c>
    </row>
    <row r="36" spans="2:8" ht="15.75" x14ac:dyDescent="0.25">
      <c r="B36" s="16">
        <v>30</v>
      </c>
      <c r="C36" s="4"/>
      <c r="D36" s="4"/>
      <c r="E36" s="4"/>
      <c r="F36" s="8">
        <v>2000</v>
      </c>
      <c r="G36" s="25">
        <f t="shared" si="1"/>
        <v>800</v>
      </c>
      <c r="H36" s="24">
        <f>_xlfn.RANK.EQ(G36,G7:G56,1)</f>
        <v>11</v>
      </c>
    </row>
    <row r="37" spans="2:8" ht="15.75" x14ac:dyDescent="0.25">
      <c r="B37" s="16">
        <v>31</v>
      </c>
      <c r="C37" s="4"/>
      <c r="D37" s="4"/>
      <c r="E37" s="4"/>
      <c r="F37" s="8">
        <v>2000</v>
      </c>
      <c r="G37" s="25">
        <f t="shared" si="1"/>
        <v>800</v>
      </c>
      <c r="H37" s="24">
        <f>_xlfn.RANK.EQ(G37,G7:G56,1)</f>
        <v>11</v>
      </c>
    </row>
    <row r="38" spans="2:8" ht="15.75" x14ac:dyDescent="0.25">
      <c r="B38" s="16">
        <v>32</v>
      </c>
      <c r="C38" s="4"/>
      <c r="D38" s="4"/>
      <c r="E38" s="4"/>
      <c r="F38" s="8">
        <v>2000</v>
      </c>
      <c r="G38" s="25">
        <f t="shared" si="1"/>
        <v>800</v>
      </c>
      <c r="H38" s="24">
        <f>_xlfn.RANK.EQ(G38,G7:G56,1)</f>
        <v>11</v>
      </c>
    </row>
    <row r="39" spans="2:8" ht="15.75" x14ac:dyDescent="0.25">
      <c r="B39" s="16">
        <v>33</v>
      </c>
      <c r="C39" s="4"/>
      <c r="D39" s="4"/>
      <c r="E39" s="4"/>
      <c r="F39" s="8">
        <v>2000</v>
      </c>
      <c r="G39" s="25">
        <f t="shared" si="1"/>
        <v>800</v>
      </c>
      <c r="H39" s="24">
        <f>_xlfn.RANK.EQ(G39,G7:G56,1)</f>
        <v>11</v>
      </c>
    </row>
    <row r="40" spans="2:8" ht="15.75" x14ac:dyDescent="0.25">
      <c r="B40" s="16">
        <v>34</v>
      </c>
      <c r="C40" s="4"/>
      <c r="D40" s="4"/>
      <c r="E40" s="4"/>
      <c r="F40" s="8">
        <v>2000</v>
      </c>
      <c r="G40" s="25">
        <f t="shared" si="1"/>
        <v>800</v>
      </c>
      <c r="H40" s="24">
        <f>_xlfn.RANK.EQ(G40,G7:G56,1)</f>
        <v>11</v>
      </c>
    </row>
    <row r="41" spans="2:8" ht="15.75" x14ac:dyDescent="0.25">
      <c r="B41" s="16">
        <v>35</v>
      </c>
      <c r="C41" s="4"/>
      <c r="D41" s="4"/>
      <c r="E41" s="4"/>
      <c r="F41" s="8">
        <v>2000</v>
      </c>
      <c r="G41" s="25">
        <f t="shared" si="1"/>
        <v>800</v>
      </c>
      <c r="H41" s="24">
        <f>_xlfn.RANK.EQ(G41,G7:G56,1)</f>
        <v>11</v>
      </c>
    </row>
    <row r="42" spans="2:8" ht="15.75" x14ac:dyDescent="0.25">
      <c r="B42" s="16">
        <v>36</v>
      </c>
      <c r="C42" s="4"/>
      <c r="D42" s="4"/>
      <c r="E42" s="4"/>
      <c r="F42" s="8">
        <v>2000</v>
      </c>
      <c r="G42" s="25">
        <f t="shared" si="1"/>
        <v>800</v>
      </c>
      <c r="H42" s="24">
        <f>_xlfn.RANK.EQ(G42,G7:G56,1)</f>
        <v>11</v>
      </c>
    </row>
    <row r="43" spans="2:8" ht="15.75" x14ac:dyDescent="0.25">
      <c r="B43" s="16">
        <v>37</v>
      </c>
      <c r="C43" s="4"/>
      <c r="D43" s="4"/>
      <c r="E43" s="4"/>
      <c r="F43" s="8">
        <v>2000</v>
      </c>
      <c r="G43" s="25">
        <f t="shared" si="1"/>
        <v>800</v>
      </c>
      <c r="H43" s="24">
        <f>_xlfn.RANK.EQ(G43,G7:G56,1)</f>
        <v>11</v>
      </c>
    </row>
    <row r="44" spans="2:8" ht="15.75" x14ac:dyDescent="0.25">
      <c r="B44" s="16">
        <v>38</v>
      </c>
      <c r="C44" s="4"/>
      <c r="D44" s="4"/>
      <c r="E44" s="4"/>
      <c r="F44" s="8">
        <v>2000</v>
      </c>
      <c r="G44" s="25">
        <f t="shared" si="1"/>
        <v>800</v>
      </c>
      <c r="H44" s="24">
        <f>_xlfn.RANK.EQ(G44,G7:G56,1)</f>
        <v>11</v>
      </c>
    </row>
    <row r="45" spans="2:8" ht="15.75" x14ac:dyDescent="0.25">
      <c r="B45" s="16">
        <v>39</v>
      </c>
      <c r="C45" s="4"/>
      <c r="D45" s="4"/>
      <c r="E45" s="4"/>
      <c r="F45" s="8">
        <v>2000</v>
      </c>
      <c r="G45" s="25">
        <f t="shared" si="1"/>
        <v>800</v>
      </c>
      <c r="H45" s="24">
        <f>_xlfn.RANK.EQ(G45,G7:G56,1)</f>
        <v>11</v>
      </c>
    </row>
    <row r="46" spans="2:8" ht="15.75" x14ac:dyDescent="0.25">
      <c r="B46" s="16">
        <v>40</v>
      </c>
      <c r="C46" s="4"/>
      <c r="D46" s="4"/>
      <c r="E46" s="4"/>
      <c r="F46" s="8">
        <v>2000</v>
      </c>
      <c r="G46" s="25">
        <f t="shared" si="1"/>
        <v>800</v>
      </c>
      <c r="H46" s="24">
        <f>_xlfn.RANK.EQ(G46,G7:G56,1)</f>
        <v>11</v>
      </c>
    </row>
    <row r="47" spans="2:8" ht="15.75" x14ac:dyDescent="0.25">
      <c r="B47" s="16">
        <v>41</v>
      </c>
      <c r="C47" s="4"/>
      <c r="D47" s="4"/>
      <c r="E47" s="4"/>
      <c r="F47" s="8">
        <v>2000</v>
      </c>
      <c r="G47" s="25">
        <f t="shared" si="1"/>
        <v>800</v>
      </c>
      <c r="H47" s="24">
        <f>_xlfn.RANK.EQ(G47,G7:G56,1)</f>
        <v>11</v>
      </c>
    </row>
    <row r="48" spans="2:8" ht="15.75" x14ac:dyDescent="0.25">
      <c r="B48" s="16">
        <v>42</v>
      </c>
      <c r="C48" s="4"/>
      <c r="D48" s="4"/>
      <c r="E48" s="4"/>
      <c r="F48" s="8">
        <v>2000</v>
      </c>
      <c r="G48" s="25">
        <f t="shared" si="1"/>
        <v>800</v>
      </c>
      <c r="H48" s="24">
        <f>_xlfn.RANK.EQ(G48,G7:G56,1)</f>
        <v>11</v>
      </c>
    </row>
    <row r="49" spans="2:8" ht="15.75" x14ac:dyDescent="0.25">
      <c r="B49" s="16">
        <v>43</v>
      </c>
      <c r="C49" s="4"/>
      <c r="D49" s="4"/>
      <c r="E49" s="4"/>
      <c r="F49" s="8">
        <v>2000</v>
      </c>
      <c r="G49" s="25">
        <f t="shared" si="1"/>
        <v>800</v>
      </c>
      <c r="H49" s="24">
        <f>_xlfn.RANK.EQ(G49,G7:G56,1)</f>
        <v>11</v>
      </c>
    </row>
    <row r="50" spans="2:8" ht="15.75" x14ac:dyDescent="0.25">
      <c r="B50" s="16">
        <v>44</v>
      </c>
      <c r="C50" s="4"/>
      <c r="D50" s="4"/>
      <c r="E50" s="4"/>
      <c r="F50" s="8">
        <v>2000</v>
      </c>
      <c r="G50" s="25">
        <f t="shared" si="1"/>
        <v>800</v>
      </c>
      <c r="H50" s="24">
        <f>_xlfn.RANK.EQ(G50,G7:G56,1)</f>
        <v>11</v>
      </c>
    </row>
    <row r="51" spans="2:8" ht="15.75" x14ac:dyDescent="0.25">
      <c r="B51" s="16">
        <v>45</v>
      </c>
      <c r="C51" s="4"/>
      <c r="D51" s="4"/>
      <c r="E51" s="4"/>
      <c r="F51" s="8">
        <v>2000</v>
      </c>
      <c r="G51" s="25">
        <f t="shared" si="1"/>
        <v>800</v>
      </c>
      <c r="H51" s="24">
        <f>_xlfn.RANK.EQ(G51,G7:G56,1)</f>
        <v>11</v>
      </c>
    </row>
    <row r="52" spans="2:8" ht="15.75" x14ac:dyDescent="0.25">
      <c r="B52" s="16">
        <v>46</v>
      </c>
      <c r="C52" s="4"/>
      <c r="D52" s="4"/>
      <c r="E52" s="4"/>
      <c r="F52" s="8">
        <v>2000</v>
      </c>
      <c r="G52" s="25">
        <f t="shared" si="1"/>
        <v>800</v>
      </c>
      <c r="H52" s="24">
        <f>_xlfn.RANK.EQ(G52,G7:G56,1)</f>
        <v>11</v>
      </c>
    </row>
    <row r="53" spans="2:8" ht="15.75" x14ac:dyDescent="0.25">
      <c r="B53" s="16">
        <v>47</v>
      </c>
      <c r="C53" s="4"/>
      <c r="D53" s="4"/>
      <c r="E53" s="4"/>
      <c r="F53" s="8">
        <v>2000</v>
      </c>
      <c r="G53" s="25">
        <f t="shared" si="1"/>
        <v>800</v>
      </c>
      <c r="H53" s="24">
        <f>_xlfn.RANK.EQ(G53,G7:G56,1)</f>
        <v>11</v>
      </c>
    </row>
    <row r="54" spans="2:8" ht="15.75" x14ac:dyDescent="0.25">
      <c r="B54" s="16">
        <v>48</v>
      </c>
      <c r="C54" s="4"/>
      <c r="D54" s="4"/>
      <c r="E54" s="4"/>
      <c r="F54" s="8">
        <v>2000</v>
      </c>
      <c r="G54" s="25">
        <f t="shared" si="1"/>
        <v>800</v>
      </c>
      <c r="H54" s="24">
        <f>_xlfn.RANK.EQ(G54,G7:G56,1)</f>
        <v>11</v>
      </c>
    </row>
    <row r="55" spans="2:8" ht="15.75" x14ac:dyDescent="0.25">
      <c r="B55" s="16">
        <v>49</v>
      </c>
      <c r="C55" s="4"/>
      <c r="D55" s="4"/>
      <c r="E55" s="4"/>
      <c r="F55" s="8">
        <v>2000</v>
      </c>
      <c r="G55" s="34">
        <f t="shared" si="1"/>
        <v>800</v>
      </c>
      <c r="H55" s="24">
        <f>_xlfn.RANK.EQ(G55,G7:G56,1)</f>
        <v>11</v>
      </c>
    </row>
    <row r="56" spans="2:8" ht="15.75" x14ac:dyDescent="0.25">
      <c r="B56" s="16">
        <v>50</v>
      </c>
      <c r="C56" s="4"/>
      <c r="D56" s="4"/>
      <c r="E56" s="4"/>
      <c r="F56" s="8">
        <v>2000</v>
      </c>
      <c r="G56" s="35">
        <f t="shared" si="1"/>
        <v>800</v>
      </c>
      <c r="H56" s="24">
        <f>_xlfn.RANK.EQ(G56,G7:G56,1)</f>
        <v>11</v>
      </c>
    </row>
    <row r="57" spans="2:8" x14ac:dyDescent="0.2">
      <c r="G57" s="36"/>
    </row>
    <row r="58" spans="2:8" x14ac:dyDescent="0.2">
      <c r="G58" s="36"/>
    </row>
    <row r="59" spans="2:8" x14ac:dyDescent="0.2">
      <c r="G59" s="36"/>
    </row>
    <row r="60" spans="2:8" x14ac:dyDescent="0.2">
      <c r="G60" s="36"/>
    </row>
    <row r="61" spans="2:8" x14ac:dyDescent="0.2">
      <c r="G61" s="36"/>
    </row>
    <row r="62" spans="2:8" x14ac:dyDescent="0.2">
      <c r="G62" s="36"/>
    </row>
  </sheetData>
  <sheetProtection algorithmName="SHA-512" hashValue="/1nOA7T9XXy8Yp9128LS3EBjr1PoTKYGFnnDkNsd0oyD1gCXBxBzyT86Uk/SsU80kv/P/xHRnNn4oeUWNMZ25Q==" saltValue="GJ6OekndvApx5Cp7v5oCMg==" spinCount="100000" sheet="1" objects="1" scenarios="1" selectLockedCells="1"/>
  <protectedRanges>
    <protectedRange sqref="C7:E13" name="Bereich1"/>
  </protectedRanges>
  <mergeCells count="1">
    <mergeCell ref="D4:E4"/>
  </mergeCells>
  <conditionalFormatting sqref="H7:H56">
    <cfRule type="expression" dxfId="1" priority="1">
      <formula>H7=MIN(H$7:H$56)</formula>
    </cfRule>
  </conditionalFormatting>
  <dataValidations count="2">
    <dataValidation type="list" allowBlank="1" showInputMessage="1" showErrorMessage="1" sqref="C7:C15" xr:uid="{96113CD1-2164-4F8C-9C57-D8593A79B7EB}">
      <formula1>$I$7:$I$9</formula1>
    </dataValidation>
    <dataValidation type="list" allowBlank="1" showInputMessage="1" showErrorMessage="1" sqref="C16:C56" xr:uid="{DCB5666D-552B-4E27-96B3-DF902496AFB6}">
      <formula1>$I$7:$I$11</formula1>
    </dataValidation>
  </dataValidations>
  <pageMargins left="0.7" right="0.7" top="0.78740157499999996" bottom="0.78740157499999996" header="0.3" footer="0.3"/>
  <pageSetup paperSize="9" scale="91" orientation="portrait" verticalDpi="0" r:id="rId1"/>
  <rowBreaks count="1" manualBreakCount="1">
    <brk id="46" max="7" man="1"/>
  </rowBreaks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7CE9-E677-4899-A8DD-7337F5FD0947}">
  <dimension ref="B1:I56"/>
  <sheetViews>
    <sheetView topLeftCell="A2" zoomScaleNormal="100" workbookViewId="0">
      <selection activeCell="F17" sqref="F17"/>
    </sheetView>
  </sheetViews>
  <sheetFormatPr baseColWidth="10" defaultRowHeight="15" x14ac:dyDescent="0.2"/>
  <cols>
    <col min="1" max="1" width="5.77734375" customWidth="1"/>
    <col min="2" max="2" width="3.5546875" customWidth="1"/>
    <col min="3" max="3" width="18.5546875" customWidth="1"/>
    <col min="4" max="4" width="17.109375" customWidth="1"/>
    <col min="6" max="6" width="6.5546875" customWidth="1"/>
    <col min="7" max="7" width="0.33203125" customWidth="1"/>
    <col min="9" max="9" width="14.77734375" customWidth="1"/>
  </cols>
  <sheetData>
    <row r="1" spans="2:9" ht="20.25" x14ac:dyDescent="0.3">
      <c r="B1" s="9" t="str">
        <f>('Ausrichter + Jahr'!B3)</f>
        <v>Marktgemeindepokalschiessen</v>
      </c>
      <c r="D1" s="10"/>
      <c r="E1" s="9">
        <f>('Ausrichter + Jahr'!B5)</f>
        <v>2024</v>
      </c>
    </row>
    <row r="4" spans="2:9" ht="15.75" x14ac:dyDescent="0.25">
      <c r="B4" s="11" t="s">
        <v>20</v>
      </c>
      <c r="C4" s="11"/>
      <c r="D4" s="56" t="s">
        <v>26</v>
      </c>
      <c r="E4" s="56"/>
      <c r="G4" s="12"/>
    </row>
    <row r="6" spans="2:9" ht="15.75" x14ac:dyDescent="0.25">
      <c r="B6" s="13"/>
      <c r="C6" s="13" t="s">
        <v>0</v>
      </c>
      <c r="D6" s="13" t="s">
        <v>12</v>
      </c>
      <c r="E6" s="13" t="s">
        <v>13</v>
      </c>
      <c r="F6" s="13" t="s">
        <v>2</v>
      </c>
      <c r="G6" s="13" t="s">
        <v>3</v>
      </c>
      <c r="H6" s="14" t="s">
        <v>16</v>
      </c>
      <c r="I6" s="15"/>
    </row>
    <row r="7" spans="2:9" ht="15.75" x14ac:dyDescent="0.25">
      <c r="B7" s="16">
        <v>1</v>
      </c>
      <c r="C7" s="13" t="s">
        <v>14</v>
      </c>
      <c r="D7" s="13" t="str">
        <f>Arzell!D13</f>
        <v>Giebel</v>
      </c>
      <c r="E7" s="13" t="str">
        <f>Arzell!E13</f>
        <v>Werner</v>
      </c>
      <c r="F7" s="17">
        <f>Arzell!G13</f>
        <v>18</v>
      </c>
      <c r="G7" s="17">
        <f t="shared" ref="G7:G15" si="0">(F7)</f>
        <v>18</v>
      </c>
      <c r="H7" s="18">
        <f>_xlfn.RANK.EQ(G7,G7:G35,1)</f>
        <v>1</v>
      </c>
      <c r="I7" s="19" t="s">
        <v>14</v>
      </c>
    </row>
    <row r="8" spans="2:9" ht="15.75" x14ac:dyDescent="0.25">
      <c r="B8" s="16">
        <v>2</v>
      </c>
      <c r="C8" s="13" t="s">
        <v>14</v>
      </c>
      <c r="D8" s="13" t="str">
        <f>Arzell!D14</f>
        <v>Unglaube</v>
      </c>
      <c r="E8" s="13" t="str">
        <f>Arzell!E14</f>
        <v>Reinhold</v>
      </c>
      <c r="F8" s="17">
        <f>Arzell!G14</f>
        <v>23</v>
      </c>
      <c r="G8" s="20">
        <f t="shared" si="0"/>
        <v>23</v>
      </c>
      <c r="H8" s="18">
        <f>_xlfn.RANK.EQ(G8,G7:G35,1)</f>
        <v>4</v>
      </c>
      <c r="I8" s="19" t="s">
        <v>11</v>
      </c>
    </row>
    <row r="9" spans="2:9" ht="15.75" x14ac:dyDescent="0.25">
      <c r="B9" s="16">
        <v>3</v>
      </c>
      <c r="C9" s="13" t="s">
        <v>14</v>
      </c>
      <c r="D9" s="13" t="str">
        <f>Arzell!D15</f>
        <v>Giebel</v>
      </c>
      <c r="E9" s="13" t="str">
        <f>Arzell!E15</f>
        <v>Erwin</v>
      </c>
      <c r="F9" s="17">
        <f>Arzell!G15</f>
        <v>25</v>
      </c>
      <c r="G9" s="20">
        <f t="shared" si="0"/>
        <v>25</v>
      </c>
      <c r="H9" s="21">
        <f>_xlfn.RANK.EQ(G9,G7:G35,1)</f>
        <v>6</v>
      </c>
      <c r="I9" s="19" t="s">
        <v>15</v>
      </c>
    </row>
    <row r="10" spans="2:9" ht="15.75" x14ac:dyDescent="0.25">
      <c r="B10" s="16">
        <v>4</v>
      </c>
      <c r="C10" s="13" t="s">
        <v>11</v>
      </c>
      <c r="D10" s="13" t="str">
        <f>Buchenau!D13</f>
        <v>Schubert</v>
      </c>
      <c r="E10" s="13" t="str">
        <f>Buchenau!E13</f>
        <v>Udo</v>
      </c>
      <c r="F10" s="17">
        <f>Buchenau!G13</f>
        <v>22</v>
      </c>
      <c r="G10" s="17">
        <f t="shared" si="0"/>
        <v>22</v>
      </c>
      <c r="H10" s="21">
        <f>_xlfn.RANK.EQ(G10,G7:G35,1)</f>
        <v>3</v>
      </c>
      <c r="I10" s="19" t="s">
        <v>27</v>
      </c>
    </row>
    <row r="11" spans="2:9" ht="15.75" x14ac:dyDescent="0.25">
      <c r="B11" s="16">
        <v>5</v>
      </c>
      <c r="C11" s="13" t="s">
        <v>11</v>
      </c>
      <c r="D11" s="13" t="str">
        <f>Buchenau!D14</f>
        <v>Meine</v>
      </c>
      <c r="E11" s="13" t="str">
        <f>Buchenau!E14</f>
        <v>Helmut</v>
      </c>
      <c r="F11" s="17">
        <f>Buchenau!G14</f>
        <v>24</v>
      </c>
      <c r="G11" s="20">
        <f t="shared" si="0"/>
        <v>24</v>
      </c>
      <c r="H11" s="21">
        <f>_xlfn.RANK.EQ(G11,G7:G35,1)</f>
        <v>5</v>
      </c>
      <c r="I11" s="19"/>
    </row>
    <row r="12" spans="2:9" ht="15.75" x14ac:dyDescent="0.25">
      <c r="B12" s="16">
        <v>6</v>
      </c>
      <c r="C12" s="13" t="s">
        <v>11</v>
      </c>
      <c r="D12" s="13" t="str">
        <f>Buchenau!D15</f>
        <v>Aumann</v>
      </c>
      <c r="E12" s="13" t="str">
        <f>Buchenau!E15</f>
        <v>Cornelia</v>
      </c>
      <c r="F12" s="17">
        <f>Buchenau!G15</f>
        <v>164</v>
      </c>
      <c r="G12" s="20">
        <f t="shared" si="0"/>
        <v>164</v>
      </c>
      <c r="H12" s="22">
        <f>_xlfn.RANK.EQ(G12,G7:G35,1)</f>
        <v>10</v>
      </c>
      <c r="I12" s="23"/>
    </row>
    <row r="13" spans="2:9" ht="15.75" x14ac:dyDescent="0.25">
      <c r="B13" s="16">
        <v>7</v>
      </c>
      <c r="C13" s="13" t="s">
        <v>15</v>
      </c>
      <c r="D13" s="13" t="str">
        <f>Leibolz!D13</f>
        <v>Günther</v>
      </c>
      <c r="E13" s="13" t="str">
        <f>Leibolz!E13</f>
        <v>Eberhard</v>
      </c>
      <c r="F13" s="17">
        <f>Leibolz!G13</f>
        <v>45</v>
      </c>
      <c r="G13" s="17">
        <f t="shared" si="0"/>
        <v>45</v>
      </c>
      <c r="H13" s="24">
        <f>_xlfn.RANK.EQ(G13,G7:G35,1)</f>
        <v>7</v>
      </c>
      <c r="I13" s="23"/>
    </row>
    <row r="14" spans="2:9" ht="15.75" x14ac:dyDescent="0.25">
      <c r="B14" s="16">
        <v>8</v>
      </c>
      <c r="C14" s="13" t="s">
        <v>15</v>
      </c>
      <c r="D14" s="13" t="str">
        <f>Leibolz!D14</f>
        <v>Wiegand</v>
      </c>
      <c r="E14" s="13" t="str">
        <f>Leibolz!E14</f>
        <v>Udo</v>
      </c>
      <c r="F14" s="17">
        <f>Leibolz!G14</f>
        <v>18</v>
      </c>
      <c r="G14" s="20">
        <f t="shared" si="0"/>
        <v>18</v>
      </c>
      <c r="H14" s="24">
        <f>_xlfn.RANK.EQ(G14,G7:G35,1)</f>
        <v>1</v>
      </c>
    </row>
    <row r="15" spans="2:9" ht="15.75" x14ac:dyDescent="0.25">
      <c r="B15" s="16">
        <v>9</v>
      </c>
      <c r="C15" s="13" t="s">
        <v>15</v>
      </c>
      <c r="D15" s="13" t="str">
        <f>Leibolz!D15</f>
        <v>Bischof</v>
      </c>
      <c r="E15" s="13" t="str">
        <f>Leibolz!E15</f>
        <v>Monika</v>
      </c>
      <c r="F15" s="17">
        <f>Leibolz!G15</f>
        <v>66</v>
      </c>
      <c r="G15" s="20">
        <f t="shared" si="0"/>
        <v>66</v>
      </c>
      <c r="H15" s="24">
        <f>_xlfn.RANK.EQ(G15,G7:G35,1)</f>
        <v>9</v>
      </c>
    </row>
    <row r="16" spans="2:9" ht="15.75" x14ac:dyDescent="0.25">
      <c r="B16" s="16">
        <v>10</v>
      </c>
      <c r="C16" s="4" t="s">
        <v>11</v>
      </c>
      <c r="D16" s="4" t="s">
        <v>51</v>
      </c>
      <c r="E16" s="4" t="s">
        <v>54</v>
      </c>
      <c r="F16" s="8">
        <v>55</v>
      </c>
      <c r="G16" s="17">
        <f t="shared" ref="G16:G56" si="1">(F16)</f>
        <v>55</v>
      </c>
      <c r="H16" s="24">
        <f>_xlfn.RANK.EQ(G16,G7:G35,1)</f>
        <v>8</v>
      </c>
    </row>
    <row r="17" spans="2:8" ht="15.75" x14ac:dyDescent="0.25">
      <c r="B17" s="16">
        <v>11</v>
      </c>
      <c r="C17" s="4"/>
      <c r="D17" s="4"/>
      <c r="E17" s="4"/>
      <c r="F17" s="8">
        <v>2000</v>
      </c>
      <c r="G17" s="20">
        <f t="shared" si="1"/>
        <v>2000</v>
      </c>
      <c r="H17" s="24">
        <f>_xlfn.RANK.EQ(G17,G7:G35,1)</f>
        <v>11</v>
      </c>
    </row>
    <row r="18" spans="2:8" ht="15.75" x14ac:dyDescent="0.25">
      <c r="B18" s="16">
        <v>12</v>
      </c>
      <c r="C18" s="4"/>
      <c r="D18" s="4"/>
      <c r="E18" s="4"/>
      <c r="F18" s="8">
        <v>2000</v>
      </c>
      <c r="G18" s="20">
        <f t="shared" si="1"/>
        <v>2000</v>
      </c>
      <c r="H18" s="24">
        <f>_xlfn.RANK.EQ(G18,G7:G35,1)</f>
        <v>11</v>
      </c>
    </row>
    <row r="19" spans="2:8" ht="15.75" x14ac:dyDescent="0.25">
      <c r="B19" s="16">
        <v>13</v>
      </c>
      <c r="C19" s="4"/>
      <c r="D19" s="4"/>
      <c r="E19" s="4"/>
      <c r="F19" s="8">
        <v>2000</v>
      </c>
      <c r="G19" s="17">
        <f t="shared" si="1"/>
        <v>2000</v>
      </c>
      <c r="H19" s="24">
        <f>_xlfn.RANK.EQ(G19,G7:G35,1)</f>
        <v>11</v>
      </c>
    </row>
    <row r="20" spans="2:8" ht="15.75" x14ac:dyDescent="0.25">
      <c r="B20" s="16">
        <v>14</v>
      </c>
      <c r="C20" s="4"/>
      <c r="D20" s="4"/>
      <c r="E20" s="4"/>
      <c r="F20" s="8">
        <v>2000</v>
      </c>
      <c r="G20" s="20">
        <f t="shared" si="1"/>
        <v>2000</v>
      </c>
      <c r="H20" s="24">
        <f>_xlfn.RANK.EQ(G20,G7:G35,1)</f>
        <v>11</v>
      </c>
    </row>
    <row r="21" spans="2:8" ht="15.75" x14ac:dyDescent="0.25">
      <c r="B21" s="16">
        <v>15</v>
      </c>
      <c r="C21" s="4"/>
      <c r="D21" s="4"/>
      <c r="E21" s="4"/>
      <c r="F21" s="8">
        <v>2000</v>
      </c>
      <c r="G21" s="20">
        <f t="shared" si="1"/>
        <v>2000</v>
      </c>
      <c r="H21" s="24">
        <f>_xlfn.RANK.EQ(G21,G7:G35,1)</f>
        <v>11</v>
      </c>
    </row>
    <row r="22" spans="2:8" ht="15.75" x14ac:dyDescent="0.25">
      <c r="B22" s="16">
        <v>16</v>
      </c>
      <c r="C22" s="4"/>
      <c r="D22" s="4"/>
      <c r="E22" s="4"/>
      <c r="F22" s="8">
        <v>2000</v>
      </c>
      <c r="G22" s="17">
        <f t="shared" si="1"/>
        <v>2000</v>
      </c>
      <c r="H22" s="24">
        <f>_xlfn.RANK.EQ(G22,G7:G35,1)</f>
        <v>11</v>
      </c>
    </row>
    <row r="23" spans="2:8" ht="15.75" x14ac:dyDescent="0.25">
      <c r="B23" s="16">
        <v>17</v>
      </c>
      <c r="C23" s="4"/>
      <c r="D23" s="4"/>
      <c r="E23" s="4"/>
      <c r="F23" s="8">
        <v>2000</v>
      </c>
      <c r="G23" s="20">
        <f t="shared" si="1"/>
        <v>2000</v>
      </c>
      <c r="H23" s="24">
        <f>_xlfn.RANK.EQ(G23,G7:G35,1)</f>
        <v>11</v>
      </c>
    </row>
    <row r="24" spans="2:8" ht="15.75" x14ac:dyDescent="0.25">
      <c r="B24" s="16">
        <v>18</v>
      </c>
      <c r="C24" s="4"/>
      <c r="D24" s="4"/>
      <c r="E24" s="4"/>
      <c r="F24" s="8">
        <v>2000</v>
      </c>
      <c r="G24" s="20">
        <f t="shared" si="1"/>
        <v>2000</v>
      </c>
      <c r="H24" s="24">
        <f>_xlfn.RANK.EQ(G24,G7:G35,1)</f>
        <v>11</v>
      </c>
    </row>
    <row r="25" spans="2:8" ht="15.75" x14ac:dyDescent="0.25">
      <c r="B25" s="16">
        <v>19</v>
      </c>
      <c r="C25" s="4"/>
      <c r="D25" s="4"/>
      <c r="E25" s="4"/>
      <c r="F25" s="8">
        <v>2000</v>
      </c>
      <c r="G25" s="17">
        <f t="shared" si="1"/>
        <v>2000</v>
      </c>
      <c r="H25" s="24">
        <f>_xlfn.RANK.EQ(G25,G7:G35,1)</f>
        <v>11</v>
      </c>
    </row>
    <row r="26" spans="2:8" ht="15.75" x14ac:dyDescent="0.25">
      <c r="B26" s="16">
        <v>20</v>
      </c>
      <c r="C26" s="4"/>
      <c r="D26" s="4"/>
      <c r="E26" s="4"/>
      <c r="F26" s="8">
        <v>2000</v>
      </c>
      <c r="G26" s="20">
        <f t="shared" si="1"/>
        <v>2000</v>
      </c>
      <c r="H26" s="24">
        <f>_xlfn.RANK.EQ(G26,G7:G35,1)</f>
        <v>11</v>
      </c>
    </row>
    <row r="27" spans="2:8" ht="15.75" x14ac:dyDescent="0.25">
      <c r="B27" s="16">
        <v>21</v>
      </c>
      <c r="C27" s="4"/>
      <c r="D27" s="4"/>
      <c r="E27" s="4"/>
      <c r="F27" s="8">
        <v>2000</v>
      </c>
      <c r="G27" s="20">
        <f t="shared" si="1"/>
        <v>2000</v>
      </c>
      <c r="H27" s="24">
        <f>_xlfn.RANK.EQ(G27,G7:G35,1)</f>
        <v>11</v>
      </c>
    </row>
    <row r="28" spans="2:8" ht="15.75" x14ac:dyDescent="0.25">
      <c r="B28" s="16">
        <v>22</v>
      </c>
      <c r="C28" s="4"/>
      <c r="D28" s="4"/>
      <c r="E28" s="4"/>
      <c r="F28" s="8">
        <v>2000</v>
      </c>
      <c r="G28" s="17">
        <f t="shared" si="1"/>
        <v>2000</v>
      </c>
      <c r="H28" s="24">
        <f>_xlfn.RANK.EQ(G28,G7:G35,1)</f>
        <v>11</v>
      </c>
    </row>
    <row r="29" spans="2:8" ht="15.75" x14ac:dyDescent="0.25">
      <c r="B29" s="16">
        <v>23</v>
      </c>
      <c r="C29" s="4"/>
      <c r="D29" s="4"/>
      <c r="E29" s="4"/>
      <c r="F29" s="8">
        <v>2000</v>
      </c>
      <c r="G29" s="20">
        <f t="shared" si="1"/>
        <v>2000</v>
      </c>
      <c r="H29" s="24">
        <f>_xlfn.RANK.EQ(G29,G7:G35,1)</f>
        <v>11</v>
      </c>
    </row>
    <row r="30" spans="2:8" ht="15.75" x14ac:dyDescent="0.25">
      <c r="B30" s="16">
        <v>24</v>
      </c>
      <c r="C30" s="4"/>
      <c r="D30" s="4"/>
      <c r="E30" s="4"/>
      <c r="F30" s="8">
        <v>2000</v>
      </c>
      <c r="G30" s="20">
        <f t="shared" si="1"/>
        <v>2000</v>
      </c>
      <c r="H30" s="24">
        <f>_xlfn.RANK.EQ(G30,G7:G35,1)</f>
        <v>11</v>
      </c>
    </row>
    <row r="31" spans="2:8" ht="15.75" x14ac:dyDescent="0.25">
      <c r="B31" s="16">
        <v>25</v>
      </c>
      <c r="C31" s="4"/>
      <c r="D31" s="4"/>
      <c r="E31" s="4"/>
      <c r="F31" s="8">
        <v>2000</v>
      </c>
      <c r="G31" s="17">
        <f t="shared" si="1"/>
        <v>2000</v>
      </c>
      <c r="H31" s="24">
        <f>_xlfn.RANK.EQ(G31,G7:G35,1)</f>
        <v>11</v>
      </c>
    </row>
    <row r="32" spans="2:8" ht="15.75" x14ac:dyDescent="0.25">
      <c r="B32" s="16">
        <v>26</v>
      </c>
      <c r="C32" s="4"/>
      <c r="D32" s="4"/>
      <c r="E32" s="4"/>
      <c r="F32" s="8">
        <v>2000</v>
      </c>
      <c r="G32" s="20">
        <f t="shared" si="1"/>
        <v>2000</v>
      </c>
      <c r="H32" s="24">
        <f>_xlfn.RANK.EQ(G32,G7:G35,1)</f>
        <v>11</v>
      </c>
    </row>
    <row r="33" spans="2:8" ht="15.75" x14ac:dyDescent="0.25">
      <c r="B33" s="16">
        <v>27</v>
      </c>
      <c r="C33" s="4"/>
      <c r="D33" s="4"/>
      <c r="E33" s="4"/>
      <c r="F33" s="8">
        <v>2000</v>
      </c>
      <c r="G33" s="20">
        <f t="shared" si="1"/>
        <v>2000</v>
      </c>
      <c r="H33" s="24">
        <f>_xlfn.RANK.EQ(G33,G7:G35,1)</f>
        <v>11</v>
      </c>
    </row>
    <row r="34" spans="2:8" ht="15.75" x14ac:dyDescent="0.25">
      <c r="B34" s="16">
        <v>28</v>
      </c>
      <c r="C34" s="4"/>
      <c r="D34" s="4"/>
      <c r="E34" s="4"/>
      <c r="F34" s="8">
        <v>2000</v>
      </c>
      <c r="G34" s="17">
        <f t="shared" si="1"/>
        <v>2000</v>
      </c>
      <c r="H34" s="24">
        <f>_xlfn.RANK.EQ(G34,G7:G35,1)</f>
        <v>11</v>
      </c>
    </row>
    <row r="35" spans="2:8" ht="15.75" x14ac:dyDescent="0.25">
      <c r="B35" s="16">
        <v>29</v>
      </c>
      <c r="C35" s="4"/>
      <c r="D35" s="4"/>
      <c r="E35" s="4"/>
      <c r="F35" s="8">
        <v>2000</v>
      </c>
      <c r="G35" s="25">
        <f t="shared" si="1"/>
        <v>2000</v>
      </c>
      <c r="H35" s="24">
        <f>_xlfn.RANK.EQ(G35,G7:G56,1)</f>
        <v>11</v>
      </c>
    </row>
    <row r="36" spans="2:8" ht="15.75" x14ac:dyDescent="0.25">
      <c r="B36" s="16">
        <v>30</v>
      </c>
      <c r="C36" s="4"/>
      <c r="D36" s="4"/>
      <c r="E36" s="4"/>
      <c r="F36" s="8">
        <v>2000</v>
      </c>
      <c r="G36" s="26">
        <f t="shared" si="1"/>
        <v>2000</v>
      </c>
      <c r="H36" s="24">
        <f>_xlfn.RANK.EQ(G36,G7:G56,1)</f>
        <v>11</v>
      </c>
    </row>
    <row r="37" spans="2:8" ht="15.75" x14ac:dyDescent="0.25">
      <c r="B37" s="16">
        <v>31</v>
      </c>
      <c r="C37" s="4"/>
      <c r="D37" s="4"/>
      <c r="E37" s="4"/>
      <c r="F37" s="8">
        <v>2000</v>
      </c>
      <c r="G37" s="25">
        <f t="shared" si="1"/>
        <v>2000</v>
      </c>
      <c r="H37" s="24">
        <f>_xlfn.RANK.EQ(G37,G7:G56,1)</f>
        <v>11</v>
      </c>
    </row>
    <row r="38" spans="2:8" ht="15.75" x14ac:dyDescent="0.25">
      <c r="B38" s="16">
        <v>32</v>
      </c>
      <c r="C38" s="4"/>
      <c r="D38" s="4"/>
      <c r="E38" s="4"/>
      <c r="F38" s="8">
        <v>2000</v>
      </c>
      <c r="G38" s="26">
        <f t="shared" si="1"/>
        <v>2000</v>
      </c>
      <c r="H38" s="24">
        <f>_xlfn.RANK.EQ(G38,G7:G56,1)</f>
        <v>11</v>
      </c>
    </row>
    <row r="39" spans="2:8" ht="15.75" x14ac:dyDescent="0.25">
      <c r="B39" s="16">
        <v>33</v>
      </c>
      <c r="C39" s="4"/>
      <c r="D39" s="4"/>
      <c r="E39" s="4"/>
      <c r="F39" s="8">
        <v>2000</v>
      </c>
      <c r="G39" s="25">
        <f t="shared" si="1"/>
        <v>2000</v>
      </c>
      <c r="H39" s="24">
        <f>_xlfn.RANK.EQ(G39,G7:G56,1)</f>
        <v>11</v>
      </c>
    </row>
    <row r="40" spans="2:8" ht="15.75" x14ac:dyDescent="0.25">
      <c r="B40" s="16">
        <v>34</v>
      </c>
      <c r="C40" s="4"/>
      <c r="D40" s="4"/>
      <c r="E40" s="4"/>
      <c r="F40" s="8">
        <v>2000</v>
      </c>
      <c r="G40" s="26">
        <f t="shared" si="1"/>
        <v>2000</v>
      </c>
      <c r="H40" s="24">
        <f>_xlfn.RANK.EQ(G40,G7:G56,1)</f>
        <v>11</v>
      </c>
    </row>
    <row r="41" spans="2:8" ht="15.75" x14ac:dyDescent="0.25">
      <c r="B41" s="16">
        <v>35</v>
      </c>
      <c r="C41" s="4"/>
      <c r="D41" s="4"/>
      <c r="E41" s="4"/>
      <c r="F41" s="8">
        <v>2000</v>
      </c>
      <c r="G41" s="25">
        <f t="shared" si="1"/>
        <v>2000</v>
      </c>
      <c r="H41" s="24">
        <f>_xlfn.RANK.EQ(G41,G7:G56,1)</f>
        <v>11</v>
      </c>
    </row>
    <row r="42" spans="2:8" ht="15.75" x14ac:dyDescent="0.25">
      <c r="B42" s="16">
        <v>36</v>
      </c>
      <c r="C42" s="4"/>
      <c r="D42" s="4"/>
      <c r="E42" s="4"/>
      <c r="F42" s="8">
        <v>2000</v>
      </c>
      <c r="G42" s="26">
        <f t="shared" si="1"/>
        <v>2000</v>
      </c>
      <c r="H42" s="24">
        <f>_xlfn.RANK.EQ(G42,G7:G56,1)</f>
        <v>11</v>
      </c>
    </row>
    <row r="43" spans="2:8" ht="15.75" x14ac:dyDescent="0.25">
      <c r="B43" s="16">
        <v>37</v>
      </c>
      <c r="C43" s="4"/>
      <c r="D43" s="4"/>
      <c r="E43" s="4"/>
      <c r="F43" s="8">
        <v>2000</v>
      </c>
      <c r="G43" s="25">
        <f t="shared" si="1"/>
        <v>2000</v>
      </c>
      <c r="H43" s="24">
        <f>_xlfn.RANK.EQ(G43,G7:G56,1)</f>
        <v>11</v>
      </c>
    </row>
    <row r="44" spans="2:8" ht="15.75" x14ac:dyDescent="0.25">
      <c r="B44" s="16">
        <v>38</v>
      </c>
      <c r="C44" s="4"/>
      <c r="D44" s="4"/>
      <c r="E44" s="4"/>
      <c r="F44" s="8">
        <v>2000</v>
      </c>
      <c r="G44" s="26">
        <f t="shared" si="1"/>
        <v>2000</v>
      </c>
      <c r="H44" s="24">
        <f>_xlfn.RANK.EQ(G44,G7:G56,1)</f>
        <v>11</v>
      </c>
    </row>
    <row r="45" spans="2:8" ht="15.75" x14ac:dyDescent="0.25">
      <c r="B45" s="16">
        <v>39</v>
      </c>
      <c r="C45" s="4"/>
      <c r="D45" s="4"/>
      <c r="E45" s="4"/>
      <c r="F45" s="8">
        <v>2000</v>
      </c>
      <c r="G45" s="25">
        <f t="shared" si="1"/>
        <v>2000</v>
      </c>
      <c r="H45" s="24">
        <f>_xlfn.RANK.EQ(G45,G7:G56,1)</f>
        <v>11</v>
      </c>
    </row>
    <row r="46" spans="2:8" ht="15.75" x14ac:dyDescent="0.25">
      <c r="B46" s="16">
        <v>40</v>
      </c>
      <c r="C46" s="4"/>
      <c r="D46" s="4"/>
      <c r="E46" s="4"/>
      <c r="F46" s="8">
        <v>2000</v>
      </c>
      <c r="G46" s="26">
        <f t="shared" si="1"/>
        <v>2000</v>
      </c>
      <c r="H46" s="24">
        <f>_xlfn.RANK.EQ(G46,G7:G56,1)</f>
        <v>11</v>
      </c>
    </row>
    <row r="47" spans="2:8" ht="15.75" x14ac:dyDescent="0.25">
      <c r="B47" s="16">
        <v>41</v>
      </c>
      <c r="C47" s="4"/>
      <c r="D47" s="4"/>
      <c r="E47" s="4"/>
      <c r="F47" s="8">
        <v>2000</v>
      </c>
      <c r="G47" s="26">
        <f t="shared" si="1"/>
        <v>2000</v>
      </c>
      <c r="H47" s="24">
        <f>_xlfn.RANK.EQ(G47,G7:G56,1)</f>
        <v>11</v>
      </c>
    </row>
    <row r="48" spans="2:8" ht="15.75" x14ac:dyDescent="0.25">
      <c r="B48" s="16">
        <v>42</v>
      </c>
      <c r="C48" s="4"/>
      <c r="D48" s="4"/>
      <c r="E48" s="4"/>
      <c r="F48" s="8">
        <v>2000</v>
      </c>
      <c r="G48" s="25">
        <f t="shared" si="1"/>
        <v>2000</v>
      </c>
      <c r="H48" s="24">
        <f>_xlfn.RANK.EQ(G48,G7:G56,1)</f>
        <v>11</v>
      </c>
    </row>
    <row r="49" spans="2:8" ht="15.75" x14ac:dyDescent="0.25">
      <c r="B49" s="16">
        <v>43</v>
      </c>
      <c r="C49" s="4"/>
      <c r="D49" s="4"/>
      <c r="E49" s="4"/>
      <c r="F49" s="8">
        <v>2000</v>
      </c>
      <c r="G49" s="26">
        <f t="shared" si="1"/>
        <v>2000</v>
      </c>
      <c r="H49" s="24">
        <f>_xlfn.RANK.EQ(G49,G7:G56,1)</f>
        <v>11</v>
      </c>
    </row>
    <row r="50" spans="2:8" ht="15.75" x14ac:dyDescent="0.25">
      <c r="B50" s="16">
        <v>44</v>
      </c>
      <c r="C50" s="4"/>
      <c r="D50" s="4"/>
      <c r="E50" s="4"/>
      <c r="F50" s="8">
        <v>2000</v>
      </c>
      <c r="G50" s="25">
        <f t="shared" si="1"/>
        <v>2000</v>
      </c>
      <c r="H50" s="24">
        <f>_xlfn.RANK.EQ(G50,G7:G56,1)</f>
        <v>11</v>
      </c>
    </row>
    <row r="51" spans="2:8" ht="15.75" x14ac:dyDescent="0.25">
      <c r="B51" s="16">
        <v>45</v>
      </c>
      <c r="C51" s="4"/>
      <c r="D51" s="4"/>
      <c r="E51" s="4"/>
      <c r="F51" s="8">
        <v>2000</v>
      </c>
      <c r="G51" s="26">
        <f t="shared" si="1"/>
        <v>2000</v>
      </c>
      <c r="H51" s="24">
        <f>_xlfn.RANK.EQ(G51,G7:G56,1)</f>
        <v>11</v>
      </c>
    </row>
    <row r="52" spans="2:8" ht="15.75" x14ac:dyDescent="0.25">
      <c r="B52" s="16">
        <v>46</v>
      </c>
      <c r="C52" s="4"/>
      <c r="D52" s="4"/>
      <c r="E52" s="4"/>
      <c r="F52" s="8">
        <v>2000</v>
      </c>
      <c r="G52" s="25">
        <f t="shared" si="1"/>
        <v>2000</v>
      </c>
      <c r="H52" s="24">
        <f>_xlfn.RANK.EQ(G52,G7:G56,1)</f>
        <v>11</v>
      </c>
    </row>
    <row r="53" spans="2:8" ht="15.75" x14ac:dyDescent="0.25">
      <c r="B53" s="16">
        <v>47</v>
      </c>
      <c r="C53" s="4"/>
      <c r="D53" s="4"/>
      <c r="E53" s="4"/>
      <c r="F53" s="8">
        <v>2000</v>
      </c>
      <c r="G53" s="26">
        <f t="shared" si="1"/>
        <v>2000</v>
      </c>
      <c r="H53" s="24">
        <f>_xlfn.RANK.EQ(G53,G7:G56,1)</f>
        <v>11</v>
      </c>
    </row>
    <row r="54" spans="2:8" ht="15.75" x14ac:dyDescent="0.25">
      <c r="B54" s="16">
        <v>48</v>
      </c>
      <c r="C54" s="4"/>
      <c r="D54" s="4"/>
      <c r="E54" s="4"/>
      <c r="F54" s="8">
        <v>2000</v>
      </c>
      <c r="G54" s="25">
        <f t="shared" si="1"/>
        <v>2000</v>
      </c>
      <c r="H54" s="24">
        <f>_xlfn.RANK.EQ(G54,G7:G56,1)</f>
        <v>11</v>
      </c>
    </row>
    <row r="55" spans="2:8" ht="15.75" x14ac:dyDescent="0.25">
      <c r="B55" s="16">
        <v>49</v>
      </c>
      <c r="C55" s="4"/>
      <c r="D55" s="4"/>
      <c r="E55" s="4"/>
      <c r="F55" s="8">
        <v>2000</v>
      </c>
      <c r="G55" s="25">
        <f t="shared" si="1"/>
        <v>2000</v>
      </c>
      <c r="H55" s="24">
        <f>_xlfn.RANK.EQ(G55,G7:G56,1)</f>
        <v>11</v>
      </c>
    </row>
    <row r="56" spans="2:8" ht="15.75" x14ac:dyDescent="0.25">
      <c r="B56" s="16">
        <v>50</v>
      </c>
      <c r="C56" s="4"/>
      <c r="D56" s="4"/>
      <c r="E56" s="4"/>
      <c r="F56" s="8">
        <v>2000</v>
      </c>
      <c r="G56" s="26">
        <f t="shared" si="1"/>
        <v>2000</v>
      </c>
      <c r="H56" s="24">
        <f>_xlfn.RANK.EQ(G56,G7:G56,1)</f>
        <v>11</v>
      </c>
    </row>
  </sheetData>
  <sheetProtection algorithmName="SHA-512" hashValue="kN/O2PZ459P7nQVa6CftkJ9+/NaSeEYCb9E3d80oPmwZtp5KB6WgPsgoCRhFZu3/B+KWsQ5y+DXnA3zR0QzL2A==" saltValue="Kg8MnHu8RghX+e4cgFM+Yw==" spinCount="100000" sheet="1" objects="1" scenarios="1" selectLockedCells="1"/>
  <protectedRanges>
    <protectedRange sqref="D7:E12" name="Bereich1"/>
    <protectedRange sqref="F16:F34 D35:F56" name="Bereich1_1"/>
  </protectedRanges>
  <mergeCells count="1">
    <mergeCell ref="D4:E4"/>
  </mergeCells>
  <conditionalFormatting sqref="H7:H56">
    <cfRule type="expression" dxfId="0" priority="1">
      <formula>H7=MIN(H$7:H$56)</formula>
    </cfRule>
  </conditionalFormatting>
  <dataValidations count="2">
    <dataValidation type="list" allowBlank="1" showInputMessage="1" showErrorMessage="1" sqref="C7:C15" xr:uid="{CFC53083-315A-4A07-9C80-9129617474B3}">
      <formula1>$I$7:$I$9</formula1>
    </dataValidation>
    <dataValidation type="list" allowBlank="1" showInputMessage="1" showErrorMessage="1" sqref="C16:C56" xr:uid="{CD8D45E9-BBCA-4870-BE6D-F058ED9942EF}">
      <formula1>$I$7:$I11</formula1>
    </dataValidation>
  </dataValidations>
  <pageMargins left="0.7" right="0.7" top="0.78740157499999996" bottom="0.78740157499999996" header="0.3" footer="0.3"/>
  <pageSetup paperSize="9" scale="76" orientation="portrait" verticalDpi="0" r:id="rId1"/>
  <rowBreaks count="1" manualBreakCount="1">
    <brk id="4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Ausrichter + Jahr</vt:lpstr>
      <vt:lpstr>Ausschreibung</vt:lpstr>
      <vt:lpstr>Arzell</vt:lpstr>
      <vt:lpstr>Buchenau</vt:lpstr>
      <vt:lpstr>Leibolz</vt:lpstr>
      <vt:lpstr>Einzelschützen LG</vt:lpstr>
      <vt:lpstr>Einzelschützen LP</vt:lpstr>
      <vt:lpstr>Einzelschützen Auflage</vt:lpstr>
      <vt:lpstr>Arzell!Druckbereich</vt:lpstr>
      <vt:lpstr>Buchenau!Druckbereich</vt:lpstr>
      <vt:lpstr>'Einzelschützen Auflage'!Druckbereich</vt:lpstr>
      <vt:lpstr>'Einzelschützen LG'!Druckbereich</vt:lpstr>
      <vt:lpstr>'Einzelschützen LP'!Druckbereich</vt:lpstr>
      <vt:lpstr>Leibolz!Druckbereich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Hutzheimer</dc:creator>
  <cp:lastModifiedBy>Werner Giebel</cp:lastModifiedBy>
  <cp:lastPrinted>2024-01-29T10:41:35Z</cp:lastPrinted>
  <dcterms:created xsi:type="dcterms:W3CDTF">2016-11-17T18:30:11Z</dcterms:created>
  <dcterms:modified xsi:type="dcterms:W3CDTF">2024-04-16T09:41:52Z</dcterms:modified>
</cp:coreProperties>
</file>